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总务部\2采购管理中心资料\2026年采购管理中心采购项目\2.校内招标\37.江门市技师学院汽车工程系2026年下半年实训耗材采购\"/>
    </mc:Choice>
  </mc:AlternateContent>
  <bookViews>
    <workbookView windowWidth="19305" windowHeight="12240"/>
  </bookViews>
  <sheets>
    <sheet name="项目报价表" sheetId="1" r:id="rId1"/>
    <sheet name="图片+链接" sheetId="2" r:id="rId2"/>
  </sheets>
  <definedNames>
    <definedName name="_xlnm.Print_Titles" localSheetId="0">项目报价表!$4:$4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0" name="ID_2E162B15FA7B4CDABC2A17121D2146B9" descr="Picture"/>
        <xdr:cNvPicPr/>
      </xdr:nvPicPr>
      <xdr:blipFill>
        <a:blip r:embed="rId1" cstate="print"/>
        <a:stretch>
          <a:fillRect/>
        </a:stretch>
      </xdr:blipFill>
      <xdr:spPr>
        <a:xfrm>
          <a:off x="7105650" y="27806650"/>
          <a:ext cx="781050" cy="1047750"/>
        </a:xfrm>
        <a:prstGeom prst="rect">
          <a:avLst/>
        </a:prstGeom>
      </xdr:spPr>
    </xdr:pic>
  </etc:cellImage>
  <etc:cellImage>
    <xdr:pic>
      <xdr:nvPicPr>
        <xdr:cNvPr id="13" name="ID_9FC27496426842AEB63D4608F8A882CC" descr="Picture"/>
        <xdr:cNvPicPr/>
      </xdr:nvPicPr>
      <xdr:blipFill>
        <a:blip r:embed="rId2" cstate="print"/>
        <a:stretch>
          <a:fillRect/>
        </a:stretch>
      </xdr:blipFill>
      <xdr:spPr>
        <a:xfrm>
          <a:off x="7086600" y="28930600"/>
          <a:ext cx="1162050" cy="1047750"/>
        </a:xfrm>
        <a:prstGeom prst="rect">
          <a:avLst/>
        </a:prstGeom>
      </xdr:spPr>
    </xdr:pic>
  </etc:cellImage>
  <etc:cellImage>
    <xdr:pic>
      <xdr:nvPicPr>
        <xdr:cNvPr id="12" name="ID_1253322738F242FF9EBAC91639B9459E" descr="Picture"/>
        <xdr:cNvPicPr/>
      </xdr:nvPicPr>
      <xdr:blipFill>
        <a:blip r:embed="rId3" cstate="print"/>
        <a:stretch>
          <a:fillRect/>
        </a:stretch>
      </xdr:blipFill>
      <xdr:spPr>
        <a:xfrm>
          <a:off x="7086600" y="28549600"/>
          <a:ext cx="1066800" cy="1047750"/>
        </a:xfrm>
        <a:prstGeom prst="rect">
          <a:avLst/>
        </a:prstGeom>
      </xdr:spPr>
    </xdr:pic>
  </etc:cellImage>
  <etc:cellImage>
    <xdr:pic>
      <xdr:nvPicPr>
        <xdr:cNvPr id="11" name="ID_F42C4444F10F49B7B11345BDA990EB93" descr="Picture"/>
        <xdr:cNvPicPr/>
      </xdr:nvPicPr>
      <xdr:blipFill>
        <a:blip r:embed="rId4" cstate="print"/>
        <a:stretch>
          <a:fillRect/>
        </a:stretch>
      </xdr:blipFill>
      <xdr:spPr>
        <a:xfrm>
          <a:off x="7086600" y="28168600"/>
          <a:ext cx="781050" cy="1047750"/>
        </a:xfrm>
        <a:prstGeom prst="rect">
          <a:avLst/>
        </a:prstGeom>
      </xdr:spPr>
    </xdr:pic>
  </etc:cellImage>
  <etc:cellImage>
    <xdr:pic>
      <xdr:nvPicPr>
        <xdr:cNvPr id="16" name="ID_2C1CE9F0C2194E32BF4690CB80379C1F" descr="Picture"/>
        <xdr:cNvPicPr/>
      </xdr:nvPicPr>
      <xdr:blipFill>
        <a:blip r:embed="rId5" cstate="print"/>
        <a:stretch>
          <a:fillRect/>
        </a:stretch>
      </xdr:blipFill>
      <xdr:spPr>
        <a:xfrm>
          <a:off x="7086600" y="30073600"/>
          <a:ext cx="1533525" cy="1047750"/>
        </a:xfrm>
        <a:prstGeom prst="rect">
          <a:avLst/>
        </a:prstGeom>
      </xdr:spPr>
    </xdr:pic>
  </etc:cellImage>
  <etc:cellImage>
    <xdr:pic>
      <xdr:nvPicPr>
        <xdr:cNvPr id="15" name="ID_333F9C5A52174BCB828AF9CEA327CC9B" descr="Picture"/>
        <xdr:cNvPicPr/>
      </xdr:nvPicPr>
      <xdr:blipFill>
        <a:blip r:embed="rId6" cstate="print"/>
        <a:stretch>
          <a:fillRect/>
        </a:stretch>
      </xdr:blipFill>
      <xdr:spPr>
        <a:xfrm>
          <a:off x="7086600" y="29692600"/>
          <a:ext cx="1057275" cy="1047750"/>
        </a:xfrm>
        <a:prstGeom prst="rect">
          <a:avLst/>
        </a:prstGeom>
      </xdr:spPr>
    </xdr:pic>
  </etc:cellImage>
  <etc:cellImage>
    <xdr:pic>
      <xdr:nvPicPr>
        <xdr:cNvPr id="14" name="ID_B9290D19FABC491BA607555AB00063DF" descr="Picture"/>
        <xdr:cNvPicPr/>
      </xdr:nvPicPr>
      <xdr:blipFill>
        <a:blip r:embed="rId7" cstate="print"/>
        <a:stretch>
          <a:fillRect/>
        </a:stretch>
      </xdr:blipFill>
      <xdr:spPr>
        <a:xfrm>
          <a:off x="7086600" y="29311600"/>
          <a:ext cx="1047750" cy="1047750"/>
        </a:xfrm>
        <a:prstGeom prst="rect">
          <a:avLst/>
        </a:prstGeom>
      </xdr:spPr>
    </xdr:pic>
  </etc:cellImage>
  <etc:cellImage>
    <xdr:pic>
      <xdr:nvPicPr>
        <xdr:cNvPr id="2" name="ID_15F4CDDC63E64E57A958DFE53DB3DB26" descr="Picture"/>
        <xdr:cNvPicPr/>
      </xdr:nvPicPr>
      <xdr:blipFill>
        <a:blip r:embed="rId8" cstate="print"/>
        <a:stretch>
          <a:fillRect/>
        </a:stretch>
      </xdr:blipFill>
      <xdr:spPr>
        <a:xfrm>
          <a:off x="1911350" y="49088040"/>
          <a:ext cx="466725" cy="1047750"/>
        </a:xfrm>
        <a:prstGeom prst="rect">
          <a:avLst/>
        </a:prstGeom>
      </xdr:spPr>
    </xdr:pic>
  </etc:cellImage>
  <etc:cellImage>
    <xdr:pic>
      <xdr:nvPicPr>
        <xdr:cNvPr id="3" name="ID_6C1D710E81AF4A5B825100D386FDFE19" descr="Picture"/>
        <xdr:cNvPicPr/>
      </xdr:nvPicPr>
      <xdr:blipFill>
        <a:blip r:embed="rId9" cstate="print"/>
        <a:stretch>
          <a:fillRect/>
        </a:stretch>
      </xdr:blipFill>
      <xdr:spPr>
        <a:xfrm>
          <a:off x="1911350" y="52456715"/>
          <a:ext cx="466725" cy="1047750"/>
        </a:xfrm>
        <a:prstGeom prst="rect">
          <a:avLst/>
        </a:prstGeom>
      </xdr:spPr>
    </xdr:pic>
  </etc:cellImage>
  <etc:cellImage>
    <xdr:pic>
      <xdr:nvPicPr>
        <xdr:cNvPr id="4" name="ID_5ACFA263B7BD406D975E2A5BFB21673C" descr="Picture"/>
        <xdr:cNvPicPr/>
      </xdr:nvPicPr>
      <xdr:blipFill>
        <a:blip r:embed="rId10" cstate="print"/>
        <a:stretch>
          <a:fillRect/>
        </a:stretch>
      </xdr:blipFill>
      <xdr:spPr>
        <a:xfrm>
          <a:off x="1911350" y="44305220"/>
          <a:ext cx="1047750" cy="1047750"/>
        </a:xfrm>
        <a:prstGeom prst="rect">
          <a:avLst/>
        </a:prstGeom>
      </xdr:spPr>
    </xdr:pic>
  </etc:cellImage>
  <etc:cellImage>
    <xdr:pic>
      <xdr:nvPicPr>
        <xdr:cNvPr id="5" name="ID_F65C064A3E9042A79EBC1442809FED12" descr="Picture"/>
        <xdr:cNvPicPr/>
      </xdr:nvPicPr>
      <xdr:blipFill>
        <a:blip r:embed="rId11" cstate="print"/>
        <a:srcRect l="10908" t="23820" r="44486" b="20449"/>
        <a:stretch>
          <a:fillRect/>
        </a:stretch>
      </xdr:blipFill>
      <xdr:spPr>
        <a:xfrm>
          <a:off x="1911350" y="45816520"/>
          <a:ext cx="1821815" cy="990600"/>
        </a:xfrm>
        <a:prstGeom prst="rect">
          <a:avLst/>
        </a:prstGeom>
      </xdr:spPr>
    </xdr:pic>
  </etc:cellImage>
  <etc:cellImage>
    <xdr:pic>
      <xdr:nvPicPr>
        <xdr:cNvPr id="6" name="ID_35BB0F7166D149809A1EBCD4429FD5E8" descr="Picture"/>
        <xdr:cNvPicPr/>
      </xdr:nvPicPr>
      <xdr:blipFill>
        <a:blip r:embed="rId12" cstate="print"/>
        <a:srcRect l="17697" t="25618" r="49333" b="23146"/>
        <a:stretch>
          <a:fillRect/>
        </a:stretch>
      </xdr:blipFill>
      <xdr:spPr>
        <a:xfrm>
          <a:off x="2225040" y="48170465"/>
          <a:ext cx="1607820" cy="1050925"/>
        </a:xfrm>
        <a:prstGeom prst="rect">
          <a:avLst/>
        </a:prstGeom>
      </xdr:spPr>
    </xdr:pic>
  </etc:cellImage>
  <etc:cellImage>
    <xdr:pic>
      <xdr:nvPicPr>
        <xdr:cNvPr id="7" name="ID_BA544EF902C848F3A63F527524BF58B8" descr="Picture"/>
        <xdr:cNvPicPr/>
      </xdr:nvPicPr>
      <xdr:blipFill>
        <a:blip r:embed="rId13" cstate="print"/>
        <a:srcRect l="16242" t="25618" r="47879" b="17752"/>
        <a:stretch>
          <a:fillRect/>
        </a:stretch>
      </xdr:blipFill>
      <xdr:spPr>
        <a:xfrm>
          <a:off x="2200275" y="49129950"/>
          <a:ext cx="1677035" cy="1150620"/>
        </a:xfrm>
        <a:prstGeom prst="rect">
          <a:avLst/>
        </a:prstGeom>
      </xdr:spPr>
    </xdr:pic>
  </etc:cellImage>
  <etc:cellImage>
    <xdr:pic>
      <xdr:nvPicPr>
        <xdr:cNvPr id="8" name="ID_B979235B7E62439DBDDAF9B5ADBFD9C7" descr="Picture"/>
        <xdr:cNvPicPr/>
      </xdr:nvPicPr>
      <xdr:blipFill>
        <a:blip r:embed="rId14" cstate="print"/>
        <a:srcRect l="12848" t="22922" r="53212" b="15955"/>
        <a:stretch>
          <a:fillRect/>
        </a:stretch>
      </xdr:blipFill>
      <xdr:spPr>
        <a:xfrm>
          <a:off x="1911350" y="50592990"/>
          <a:ext cx="1379855" cy="906145"/>
        </a:xfrm>
        <a:prstGeom prst="rect">
          <a:avLst/>
        </a:prstGeom>
      </xdr:spPr>
    </xdr:pic>
  </etc:cellImage>
  <etc:cellImage>
    <xdr:pic>
      <xdr:nvPicPr>
        <xdr:cNvPr id="9" name="ID_84B87685604F47A4A4FB4F7687AFFF7B" descr="Picture"/>
        <xdr:cNvPicPr/>
      </xdr:nvPicPr>
      <xdr:blipFill>
        <a:blip r:embed="rId15" cstate="print"/>
        <a:srcRect l="15273" t="22022" r="46909" b="15056"/>
        <a:stretch>
          <a:fillRect/>
        </a:stretch>
      </xdr:blipFill>
      <xdr:spPr>
        <a:xfrm>
          <a:off x="1911350" y="51304190"/>
          <a:ext cx="1684655" cy="1267460"/>
        </a:xfrm>
        <a:prstGeom prst="rect">
          <a:avLst/>
        </a:prstGeom>
      </xdr:spPr>
    </xdr:pic>
  </etc:cellImage>
  <etc:cellImage>
    <xdr:pic>
      <xdr:nvPicPr>
        <xdr:cNvPr id="17" name="ID_E39979472B994447A49B8D79AF5EC91E" descr="Picture"/>
        <xdr:cNvPicPr/>
      </xdr:nvPicPr>
      <xdr:blipFill>
        <a:blip r:embed="rId16" cstate="print"/>
        <a:srcRect l="-800" r="3200" b="50910"/>
        <a:stretch>
          <a:fillRect/>
        </a:stretch>
      </xdr:blipFill>
      <xdr:spPr>
        <a:xfrm>
          <a:off x="1911350" y="54398545"/>
          <a:ext cx="1546860" cy="1131570"/>
        </a:xfrm>
        <a:prstGeom prst="rect">
          <a:avLst/>
        </a:prstGeom>
      </xdr:spPr>
    </xdr:pic>
  </etc:cellImage>
  <etc:cellImage>
    <xdr:pic>
      <xdr:nvPicPr>
        <xdr:cNvPr id="18" name="ID_C0F6F01B1B384DE3BB3428E2AE10764E" descr="Picture"/>
        <xdr:cNvPicPr/>
      </xdr:nvPicPr>
      <xdr:blipFill>
        <a:blip r:embed="rId17" cstate="print"/>
        <a:stretch>
          <a:fillRect/>
        </a:stretch>
      </xdr:blipFill>
      <xdr:spPr>
        <a:xfrm>
          <a:off x="1930400" y="56026050"/>
          <a:ext cx="1133475" cy="1047750"/>
        </a:xfrm>
        <a:prstGeom prst="rect">
          <a:avLst/>
        </a:prstGeom>
      </xdr:spPr>
    </xdr:pic>
  </etc:cellImage>
  <etc:cellImage>
    <xdr:pic>
      <xdr:nvPicPr>
        <xdr:cNvPr id="19" name="ID_CED8870441B142E9B02C428F20C62365" descr="Picture"/>
        <xdr:cNvPicPr/>
      </xdr:nvPicPr>
      <xdr:blipFill>
        <a:blip r:embed="rId18" cstate="print"/>
        <a:stretch>
          <a:fillRect/>
        </a:stretch>
      </xdr:blipFill>
      <xdr:spPr>
        <a:xfrm>
          <a:off x="1911350" y="58318400"/>
          <a:ext cx="1057275" cy="1047750"/>
        </a:xfrm>
        <a:prstGeom prst="rect">
          <a:avLst/>
        </a:prstGeom>
      </xdr:spPr>
    </xdr:pic>
  </etc:cellImage>
  <etc:cellImage>
    <xdr:pic>
      <xdr:nvPicPr>
        <xdr:cNvPr id="20" name="ID_A733007A459E49249A585D60EFD8AE33" descr="Picture"/>
        <xdr:cNvPicPr/>
      </xdr:nvPicPr>
      <xdr:blipFill>
        <a:blip r:embed="rId19" cstate="print"/>
        <a:srcRect l="-1" r="-1600" b="53818"/>
        <a:stretch>
          <a:fillRect/>
        </a:stretch>
      </xdr:blipFill>
      <xdr:spPr>
        <a:xfrm>
          <a:off x="1911350" y="61696600"/>
          <a:ext cx="1489710" cy="1108710"/>
        </a:xfrm>
        <a:prstGeom prst="rect">
          <a:avLst/>
        </a:prstGeom>
      </xdr:spPr>
    </xdr:pic>
  </etc:cellImage>
  <etc:cellImage>
    <xdr:pic>
      <xdr:nvPicPr>
        <xdr:cNvPr id="21" name="ID_B5120EAEB7724A10901DDC3FC985E185" descr="Picture"/>
        <xdr:cNvPicPr/>
      </xdr:nvPicPr>
      <xdr:blipFill>
        <a:blip r:embed="rId20" cstate="print"/>
        <a:srcRect r="4800" b="54545"/>
        <a:stretch>
          <a:fillRect/>
        </a:stretch>
      </xdr:blipFill>
      <xdr:spPr>
        <a:xfrm>
          <a:off x="1911350" y="62825630"/>
          <a:ext cx="1489710" cy="1085850"/>
        </a:xfrm>
        <a:prstGeom prst="rect">
          <a:avLst/>
        </a:prstGeom>
      </xdr:spPr>
    </xdr:pic>
  </etc:cellImage>
  <etc:cellImage>
    <xdr:pic>
      <xdr:nvPicPr>
        <xdr:cNvPr id="22" name="ID_1000C9B115724BB59BB433B91254FF26"/>
        <xdr:cNvPicPr>
          <a:picLocks noChangeAspect="1"/>
        </xdr:cNvPicPr>
      </xdr:nvPicPr>
      <xdr:blipFill>
        <a:blip r:embed="rId21"/>
        <a:stretch>
          <a:fillRect/>
        </a:stretch>
      </xdr:blipFill>
      <xdr:spPr>
        <a:xfrm>
          <a:off x="1911350" y="63931800"/>
          <a:ext cx="1252220" cy="1422400"/>
        </a:xfrm>
        <a:prstGeom prst="rect">
          <a:avLst/>
        </a:prstGeom>
      </xdr:spPr>
    </xdr:pic>
  </etc:cellImage>
  <etc:cellImage>
    <xdr:pic>
      <xdr:nvPicPr>
        <xdr:cNvPr id="23" name="ID_AE0163ED1EE243C79B808DFC2101E75F" descr="Picture"/>
        <xdr:cNvPicPr/>
      </xdr:nvPicPr>
      <xdr:blipFill>
        <a:blip r:embed="rId22" cstate="print"/>
        <a:srcRect r="51273"/>
        <a:stretch>
          <a:fillRect/>
        </a:stretch>
      </xdr:blipFill>
      <xdr:spPr>
        <a:xfrm>
          <a:off x="1911350" y="66813430"/>
          <a:ext cx="1633855" cy="1093470"/>
        </a:xfrm>
        <a:prstGeom prst="rect">
          <a:avLst/>
        </a:prstGeom>
      </xdr:spPr>
    </xdr:pic>
  </etc:cellImage>
  <etc:cellImage>
    <xdr:pic>
      <xdr:nvPicPr>
        <xdr:cNvPr id="24" name="ID_42D7D286DE804FDC87BC45E879DCF387"/>
        <xdr:cNvPicPr>
          <a:picLocks noChangeAspect="1"/>
        </xdr:cNvPicPr>
      </xdr:nvPicPr>
      <xdr:blipFill>
        <a:blip r:embed="rId23"/>
        <a:stretch>
          <a:fillRect/>
        </a:stretch>
      </xdr:blipFill>
      <xdr:spPr>
        <a:xfrm>
          <a:off x="1911350" y="69785230"/>
          <a:ext cx="1356360" cy="1395730"/>
        </a:xfrm>
        <a:prstGeom prst="rect">
          <a:avLst/>
        </a:prstGeom>
      </xdr:spPr>
    </xdr:pic>
  </etc:cellImage>
  <etc:cellImage>
    <xdr:pic>
      <xdr:nvPicPr>
        <xdr:cNvPr id="25" name="ID_75D56D3BD4DA492699681D3F0B46E2D6"/>
        <xdr:cNvPicPr>
          <a:picLocks noChangeAspect="1"/>
        </xdr:cNvPicPr>
      </xdr:nvPicPr>
      <xdr:blipFill>
        <a:blip r:embed="rId24"/>
        <a:stretch>
          <a:fillRect/>
        </a:stretch>
      </xdr:blipFill>
      <xdr:spPr>
        <a:xfrm>
          <a:off x="1911350" y="73163430"/>
          <a:ext cx="1409700" cy="1449705"/>
        </a:xfrm>
        <a:prstGeom prst="rect">
          <a:avLst/>
        </a:prstGeom>
      </xdr:spPr>
    </xdr:pic>
  </etc:cellImage>
  <etc:cellImage>
    <xdr:pic>
      <xdr:nvPicPr>
        <xdr:cNvPr id="26" name="ID_32D9B36F2C8244638B50FBF487A76F40"/>
        <xdr:cNvPicPr>
          <a:picLocks noChangeAspect="1"/>
        </xdr:cNvPicPr>
      </xdr:nvPicPr>
      <xdr:blipFill>
        <a:blip r:embed="rId25"/>
        <a:stretch>
          <a:fillRect/>
        </a:stretch>
      </xdr:blipFill>
      <xdr:spPr>
        <a:xfrm>
          <a:off x="1911350" y="76541630"/>
          <a:ext cx="1463040" cy="2263140"/>
        </a:xfrm>
        <a:prstGeom prst="rect">
          <a:avLst/>
        </a:prstGeom>
      </xdr:spPr>
    </xdr:pic>
  </etc:cellImage>
  <etc:cellImage>
    <xdr:pic>
      <xdr:nvPicPr>
        <xdr:cNvPr id="27" name="ID_99ABA9A1C9E14938AFBBE65429503288"/>
        <xdr:cNvPicPr>
          <a:picLocks noChangeAspect="1"/>
        </xdr:cNvPicPr>
      </xdr:nvPicPr>
      <xdr:blipFill>
        <a:blip r:embed="rId26"/>
        <a:stretch>
          <a:fillRect/>
        </a:stretch>
      </xdr:blipFill>
      <xdr:spPr>
        <a:xfrm>
          <a:off x="1911350" y="78868905"/>
          <a:ext cx="2872740" cy="1600200"/>
        </a:xfrm>
        <a:prstGeom prst="rect">
          <a:avLst/>
        </a:prstGeom>
      </xdr:spPr>
    </xdr:pic>
  </etc:cellImage>
  <etc:cellImage>
    <xdr:pic>
      <xdr:nvPicPr>
        <xdr:cNvPr id="29" name="ID_0F16AE82D1214CD2B3B1D1F9DDCC2764"/>
        <xdr:cNvPicPr>
          <a:picLocks noChangeAspect="1"/>
        </xdr:cNvPicPr>
      </xdr:nvPicPr>
      <xdr:blipFill>
        <a:blip r:embed="rId27"/>
        <a:stretch>
          <a:fillRect/>
        </a:stretch>
      </xdr:blipFill>
      <xdr:spPr>
        <a:xfrm>
          <a:off x="1911350" y="81164430"/>
          <a:ext cx="2476500" cy="1598295"/>
        </a:xfrm>
        <a:prstGeom prst="rect">
          <a:avLst/>
        </a:prstGeom>
      </xdr:spPr>
    </xdr:pic>
  </etc:cellImage>
  <etc:cellImage>
    <xdr:pic>
      <xdr:nvPicPr>
        <xdr:cNvPr id="30" name="ID_E9CFFCD73ABD4C6C827819E8F4A3F6D7"/>
        <xdr:cNvPicPr>
          <a:picLocks noChangeAspect="1"/>
        </xdr:cNvPicPr>
      </xdr:nvPicPr>
      <xdr:blipFill>
        <a:blip r:embed="rId28"/>
        <a:stretch>
          <a:fillRect/>
        </a:stretch>
      </xdr:blipFill>
      <xdr:spPr>
        <a:xfrm>
          <a:off x="1911350" y="84542630"/>
          <a:ext cx="1630680" cy="1866900"/>
        </a:xfrm>
        <a:prstGeom prst="rect">
          <a:avLst/>
        </a:prstGeom>
      </xdr:spPr>
    </xdr:pic>
  </etc:cellImage>
  <etc:cellImage>
    <xdr:pic>
      <xdr:nvPicPr>
        <xdr:cNvPr id="32" name="ID_21F2C71380C0484A833B033FABD9A097"/>
        <xdr:cNvPicPr>
          <a:picLocks noChangeAspect="1"/>
        </xdr:cNvPicPr>
      </xdr:nvPicPr>
      <xdr:blipFill>
        <a:blip r:embed="rId29"/>
        <a:stretch>
          <a:fillRect/>
        </a:stretch>
      </xdr:blipFill>
      <xdr:spPr>
        <a:xfrm>
          <a:off x="1911350" y="86269830"/>
          <a:ext cx="1386840" cy="1273175"/>
        </a:xfrm>
        <a:prstGeom prst="rect">
          <a:avLst/>
        </a:prstGeom>
      </xdr:spPr>
    </xdr:pic>
  </etc:cellImage>
  <etc:cellImage>
    <xdr:pic>
      <xdr:nvPicPr>
        <xdr:cNvPr id="33" name="ID_A8ABA64C6C2A4F48A7DB6FDC0888E6D3"/>
        <xdr:cNvPicPr>
          <a:picLocks noChangeAspect="1"/>
        </xdr:cNvPicPr>
      </xdr:nvPicPr>
      <xdr:blipFill>
        <a:blip r:embed="rId30"/>
        <a:stretch>
          <a:fillRect/>
        </a:stretch>
      </xdr:blipFill>
      <xdr:spPr>
        <a:xfrm>
          <a:off x="1911350" y="86676230"/>
          <a:ext cx="1310640" cy="1405255"/>
        </a:xfrm>
        <a:prstGeom prst="rect">
          <a:avLst/>
        </a:prstGeom>
      </xdr:spPr>
    </xdr:pic>
  </etc:cellImage>
  <etc:cellImage>
    <xdr:pic>
      <xdr:nvPicPr>
        <xdr:cNvPr id="34" name="ID_E24E276E4199454595A38843186A73A4"/>
        <xdr:cNvPicPr>
          <a:picLocks noChangeAspect="1"/>
        </xdr:cNvPicPr>
      </xdr:nvPicPr>
      <xdr:blipFill>
        <a:blip r:embed="rId31"/>
        <a:stretch>
          <a:fillRect/>
        </a:stretch>
      </xdr:blipFill>
      <xdr:spPr>
        <a:xfrm>
          <a:off x="1911350" y="87209630"/>
          <a:ext cx="1379220" cy="1317625"/>
        </a:xfrm>
        <a:prstGeom prst="rect">
          <a:avLst/>
        </a:prstGeom>
      </xdr:spPr>
    </xdr:pic>
  </etc:cellImage>
  <etc:cellImage>
    <xdr:pic>
      <xdr:nvPicPr>
        <xdr:cNvPr id="35" name="ID_4C8BD38D77F148E29E7A2266EC06EAEB"/>
        <xdr:cNvPicPr>
          <a:picLocks noChangeAspect="1"/>
        </xdr:cNvPicPr>
      </xdr:nvPicPr>
      <xdr:blipFill>
        <a:blip r:embed="rId32"/>
        <a:stretch>
          <a:fillRect/>
        </a:stretch>
      </xdr:blipFill>
      <xdr:spPr>
        <a:xfrm>
          <a:off x="1911350" y="94689930"/>
          <a:ext cx="1348740" cy="1449705"/>
        </a:xfrm>
        <a:prstGeom prst="rect">
          <a:avLst/>
        </a:prstGeom>
      </xdr:spPr>
    </xdr:pic>
  </etc:cellImage>
  <etc:cellImage>
    <xdr:pic>
      <xdr:nvPicPr>
        <xdr:cNvPr id="36" name="ID_87555E42482D40B59DF21C090D0EFBE0"/>
        <xdr:cNvPicPr>
          <a:picLocks noChangeAspect="1"/>
        </xdr:cNvPicPr>
      </xdr:nvPicPr>
      <xdr:blipFill>
        <a:blip r:embed="rId33"/>
        <a:stretch>
          <a:fillRect/>
        </a:stretch>
      </xdr:blipFill>
      <xdr:spPr>
        <a:xfrm>
          <a:off x="1911350" y="95223330"/>
          <a:ext cx="1356360" cy="1457960"/>
        </a:xfrm>
        <a:prstGeom prst="rect">
          <a:avLst/>
        </a:prstGeom>
      </xdr:spPr>
    </xdr:pic>
  </etc:cellImage>
  <etc:cellImage>
    <xdr:pic>
      <xdr:nvPicPr>
        <xdr:cNvPr id="37" name="ID_8F7C95D1459B4A9E986FB74E14D4A331"/>
        <xdr:cNvPicPr>
          <a:picLocks noChangeAspect="1"/>
        </xdr:cNvPicPr>
      </xdr:nvPicPr>
      <xdr:blipFill>
        <a:blip r:embed="rId34"/>
        <a:stretch>
          <a:fillRect/>
        </a:stretch>
      </xdr:blipFill>
      <xdr:spPr>
        <a:xfrm>
          <a:off x="1911350" y="100303330"/>
          <a:ext cx="1524000" cy="1452245"/>
        </a:xfrm>
        <a:prstGeom prst="rect">
          <a:avLst/>
        </a:prstGeom>
      </xdr:spPr>
    </xdr:pic>
  </etc:cellImage>
  <etc:cellImage>
    <xdr:pic>
      <xdr:nvPicPr>
        <xdr:cNvPr id="38" name="ID_B3E4EB9FB2A04CF994F2100D2974636C"/>
        <xdr:cNvPicPr>
          <a:picLocks noChangeAspect="1"/>
        </xdr:cNvPicPr>
      </xdr:nvPicPr>
      <xdr:blipFill>
        <a:blip r:embed="rId35"/>
        <a:stretch>
          <a:fillRect/>
        </a:stretch>
      </xdr:blipFill>
      <xdr:spPr>
        <a:xfrm>
          <a:off x="1911350" y="100836730"/>
          <a:ext cx="1844040" cy="2080260"/>
        </a:xfrm>
        <a:prstGeom prst="rect">
          <a:avLst/>
        </a:prstGeom>
      </xdr:spPr>
    </xdr:pic>
  </etc:cellImage>
  <etc:cellImage>
    <xdr:pic>
      <xdr:nvPicPr>
        <xdr:cNvPr id="39" name="ID_82E7CBEC8C3B486396367C797F817BD0"/>
        <xdr:cNvPicPr>
          <a:picLocks noChangeAspect="1"/>
        </xdr:cNvPicPr>
      </xdr:nvPicPr>
      <xdr:blipFill>
        <a:blip r:embed="rId36"/>
        <a:stretch>
          <a:fillRect/>
        </a:stretch>
      </xdr:blipFill>
      <xdr:spPr>
        <a:xfrm>
          <a:off x="1911350" y="105916730"/>
          <a:ext cx="1458595" cy="1471295"/>
        </a:xfrm>
        <a:prstGeom prst="rect">
          <a:avLst/>
        </a:prstGeom>
      </xdr:spPr>
    </xdr:pic>
  </etc:cellImage>
  <etc:cellImage>
    <xdr:pic>
      <xdr:nvPicPr>
        <xdr:cNvPr id="40" name="ID_BF9F1BBE12EF4149AC93DAECCBDEC291"/>
        <xdr:cNvPicPr>
          <a:picLocks noChangeAspect="1"/>
        </xdr:cNvPicPr>
      </xdr:nvPicPr>
      <xdr:blipFill>
        <a:blip r:embed="rId37"/>
        <a:stretch>
          <a:fillRect/>
        </a:stretch>
      </xdr:blipFill>
      <xdr:spPr>
        <a:xfrm>
          <a:off x="1911350" y="106450130"/>
          <a:ext cx="1066800" cy="1435735"/>
        </a:xfrm>
        <a:prstGeom prst="rect">
          <a:avLst/>
        </a:prstGeom>
      </xdr:spPr>
    </xdr:pic>
  </etc:cellImage>
  <etc:cellImage>
    <xdr:pic>
      <xdr:nvPicPr>
        <xdr:cNvPr id="41" name="ID_EF72F6AD89064C52AB0A041F5E931CF9"/>
        <xdr:cNvPicPr>
          <a:picLocks noChangeAspect="1"/>
        </xdr:cNvPicPr>
      </xdr:nvPicPr>
      <xdr:blipFill>
        <a:blip r:embed="rId38"/>
        <a:stretch>
          <a:fillRect/>
        </a:stretch>
      </xdr:blipFill>
      <xdr:spPr>
        <a:xfrm>
          <a:off x="1911350" y="106983530"/>
          <a:ext cx="1622425" cy="1622425"/>
        </a:xfrm>
        <a:prstGeom prst="rect">
          <a:avLst/>
        </a:prstGeom>
      </xdr:spPr>
    </xdr:pic>
  </etc:cellImage>
  <etc:cellImage>
    <xdr:pic>
      <xdr:nvPicPr>
        <xdr:cNvPr id="42" name="ID_C5547D9929284518A12766A3D917E32B"/>
        <xdr:cNvPicPr>
          <a:picLocks noChangeAspect="1"/>
        </xdr:cNvPicPr>
      </xdr:nvPicPr>
      <xdr:blipFill>
        <a:blip r:embed="rId39"/>
        <a:stretch>
          <a:fillRect/>
        </a:stretch>
      </xdr:blipFill>
      <xdr:spPr>
        <a:xfrm>
          <a:off x="1911350" y="113041430"/>
          <a:ext cx="1795780" cy="1732915"/>
        </a:xfrm>
        <a:prstGeom prst="rect">
          <a:avLst/>
        </a:prstGeom>
      </xdr:spPr>
    </xdr:pic>
  </etc:cellImage>
  <etc:cellImage>
    <xdr:pic>
      <xdr:nvPicPr>
        <xdr:cNvPr id="43" name="ID_95C9234A56F64CB4BDC46B9B3505909A"/>
        <xdr:cNvPicPr>
          <a:picLocks noChangeAspect="1"/>
        </xdr:cNvPicPr>
      </xdr:nvPicPr>
      <xdr:blipFill>
        <a:blip r:embed="rId40"/>
        <a:stretch>
          <a:fillRect/>
        </a:stretch>
      </xdr:blipFill>
      <xdr:spPr>
        <a:xfrm>
          <a:off x="1911350" y="112952530"/>
          <a:ext cx="621665" cy="1385570"/>
        </a:xfrm>
        <a:prstGeom prst="rect">
          <a:avLst/>
        </a:prstGeom>
        <a:noFill/>
        <a:ln w="9525">
          <a:noFill/>
        </a:ln>
      </xdr:spPr>
    </xdr:pic>
  </etc:cellImage>
  <etc:cellImage>
    <xdr:pic>
      <xdr:nvPicPr>
        <xdr:cNvPr id="44" name="ID_443D7076AACE46F88965B117159BBEAE" descr="03ee382d70db57ea71566169b2b80ebd"/>
        <xdr:cNvPicPr>
          <a:picLocks noChangeAspect="1"/>
        </xdr:cNvPicPr>
      </xdr:nvPicPr>
      <xdr:blipFill>
        <a:blip r:embed="rId41"/>
        <a:stretch>
          <a:fillRect/>
        </a:stretch>
      </xdr:blipFill>
      <xdr:spPr>
        <a:xfrm>
          <a:off x="8667750" y="27031950"/>
          <a:ext cx="7258050" cy="6819900"/>
        </a:xfrm>
        <a:prstGeom prst="rect">
          <a:avLst/>
        </a:prstGeom>
      </xdr:spPr>
    </xdr:pic>
  </etc:cellImage>
  <etc:cellImage>
    <xdr:pic>
      <xdr:nvPicPr>
        <xdr:cNvPr id="45" name="ID_5727F562B8A54BBD9DC526BAEC85BEE5" descr="9d116fa9c0e2ec05bd7cbb85c8ffa83f"/>
        <xdr:cNvPicPr>
          <a:picLocks noChangeAspect="1"/>
        </xdr:cNvPicPr>
      </xdr:nvPicPr>
      <xdr:blipFill>
        <a:blip r:embed="rId42"/>
        <a:stretch>
          <a:fillRect/>
        </a:stretch>
      </xdr:blipFill>
      <xdr:spPr>
        <a:xfrm>
          <a:off x="8667750" y="16363950"/>
          <a:ext cx="8058150" cy="7572375"/>
        </a:xfrm>
        <a:prstGeom prst="rect">
          <a:avLst/>
        </a:prstGeom>
      </xdr:spPr>
    </xdr:pic>
  </etc:cellImage>
  <etc:cellImage>
    <xdr:pic>
      <xdr:nvPicPr>
        <xdr:cNvPr id="46" name="ID_4B8CD06B226A4A9F84384D09762EC337"/>
        <xdr:cNvPicPr>
          <a:picLocks noChangeAspect="1"/>
        </xdr:cNvPicPr>
      </xdr:nvPicPr>
      <xdr:blipFill>
        <a:blip r:embed="rId43"/>
        <a:stretch>
          <a:fillRect/>
        </a:stretch>
      </xdr:blipFill>
      <xdr:spPr>
        <a:xfrm>
          <a:off x="10971530" y="13862050"/>
          <a:ext cx="916940" cy="923925"/>
        </a:xfrm>
        <a:prstGeom prst="rect">
          <a:avLst/>
        </a:prstGeom>
        <a:noFill/>
        <a:ln w="9525">
          <a:noFill/>
        </a:ln>
      </xdr:spPr>
    </xdr:pic>
  </etc:cellImage>
  <etc:cellImage>
    <xdr:pic>
      <xdr:nvPicPr>
        <xdr:cNvPr id="47" name="ID_E73F112A79BC4132B9CF57A8B328F134"/>
        <xdr:cNvPicPr>
          <a:picLocks noChangeAspect="1"/>
        </xdr:cNvPicPr>
      </xdr:nvPicPr>
      <xdr:blipFill>
        <a:blip r:embed="rId44"/>
        <a:stretch>
          <a:fillRect/>
        </a:stretch>
      </xdr:blipFill>
      <xdr:spPr>
        <a:xfrm>
          <a:off x="10567670" y="4736465"/>
          <a:ext cx="2119630" cy="1889760"/>
        </a:xfrm>
        <a:prstGeom prst="rect">
          <a:avLst/>
        </a:prstGeom>
        <a:noFill/>
        <a:ln w="9525">
          <a:noFill/>
        </a:ln>
      </xdr:spPr>
    </xdr:pic>
  </etc:cellImage>
  <etc:cellImage>
    <xdr:pic>
      <xdr:nvPicPr>
        <xdr:cNvPr id="50" name="ID_E9114642DCB94AC5B2882D37B1B2C3E5"/>
        <xdr:cNvPicPr>
          <a:picLocks noChangeAspect="1"/>
        </xdr:cNvPicPr>
      </xdr:nvPicPr>
      <xdr:blipFill>
        <a:blip r:embed="rId45"/>
        <a:stretch>
          <a:fillRect/>
        </a:stretch>
      </xdr:blipFill>
      <xdr:spPr>
        <a:xfrm>
          <a:off x="3422650" y="10439400"/>
          <a:ext cx="5676900" cy="7458075"/>
        </a:xfrm>
        <a:prstGeom prst="rect">
          <a:avLst/>
        </a:prstGeom>
        <a:noFill/>
        <a:ln w="9525">
          <a:noFill/>
        </a:ln>
      </xdr:spPr>
    </xdr:pic>
  </etc:cellImage>
  <etc:cellImage>
    <xdr:pic>
      <xdr:nvPicPr>
        <xdr:cNvPr id="52" name="ID_494CD3C1B8404DC6A3E799E2C235EF15"/>
        <xdr:cNvPicPr>
          <a:picLocks noChangeAspect="1"/>
        </xdr:cNvPicPr>
      </xdr:nvPicPr>
      <xdr:blipFill>
        <a:blip r:embed="rId46"/>
        <a:stretch>
          <a:fillRect/>
        </a:stretch>
      </xdr:blipFill>
      <xdr:spPr>
        <a:xfrm>
          <a:off x="3422650" y="13639800"/>
          <a:ext cx="8315325" cy="8162925"/>
        </a:xfrm>
        <a:prstGeom prst="rect">
          <a:avLst/>
        </a:prstGeom>
        <a:noFill/>
        <a:ln w="9525">
          <a:noFill/>
        </a:ln>
      </xdr:spPr>
    </xdr:pic>
  </etc:cellImage>
  <etc:cellImage>
    <xdr:pic>
      <xdr:nvPicPr>
        <xdr:cNvPr id="51" name="ID_06512862E1DD4E89B4DF70864887645C"/>
        <xdr:cNvPicPr>
          <a:picLocks noChangeAspect="1"/>
        </xdr:cNvPicPr>
      </xdr:nvPicPr>
      <xdr:blipFill>
        <a:blip r:embed="rId47"/>
        <a:stretch>
          <a:fillRect/>
        </a:stretch>
      </xdr:blipFill>
      <xdr:spPr>
        <a:xfrm>
          <a:off x="3422650" y="13830300"/>
          <a:ext cx="7200900" cy="8429625"/>
        </a:xfrm>
        <a:prstGeom prst="rect">
          <a:avLst/>
        </a:prstGeom>
        <a:noFill/>
        <a:ln w="9525">
          <a:noFill/>
        </a:ln>
      </xdr:spPr>
    </xdr:pic>
  </etc:cellImage>
  <etc:cellImage>
    <xdr:pic>
      <xdr:nvPicPr>
        <xdr:cNvPr id="55" name="ID_23292C6B75414F268E95BE2A5148CD2B"/>
        <xdr:cNvPicPr>
          <a:picLocks noChangeAspect="1"/>
        </xdr:cNvPicPr>
      </xdr:nvPicPr>
      <xdr:blipFill>
        <a:blip r:embed="rId48"/>
        <a:stretch>
          <a:fillRect/>
        </a:stretch>
      </xdr:blipFill>
      <xdr:spPr>
        <a:xfrm>
          <a:off x="3422650" y="17818100"/>
          <a:ext cx="8772525" cy="8248650"/>
        </a:xfrm>
        <a:prstGeom prst="rect">
          <a:avLst/>
        </a:prstGeom>
        <a:noFill/>
        <a:ln w="9525">
          <a:noFill/>
        </a:ln>
      </xdr:spPr>
    </xdr:pic>
  </etc:cellImage>
  <etc:cellImage>
    <xdr:pic>
      <xdr:nvPicPr>
        <xdr:cNvPr id="54" name="ID_290AC82AF56F43BAB338E275A81B329A"/>
        <xdr:cNvPicPr>
          <a:picLocks noChangeAspect="1"/>
        </xdr:cNvPicPr>
      </xdr:nvPicPr>
      <xdr:blipFill>
        <a:blip r:embed="rId49"/>
        <a:stretch>
          <a:fillRect/>
        </a:stretch>
      </xdr:blipFill>
      <xdr:spPr>
        <a:xfrm>
          <a:off x="3422650" y="16840200"/>
          <a:ext cx="8572500" cy="8086725"/>
        </a:xfrm>
        <a:prstGeom prst="rect">
          <a:avLst/>
        </a:prstGeom>
        <a:noFill/>
        <a:ln w="9525">
          <a:noFill/>
        </a:ln>
      </xdr:spPr>
    </xdr:pic>
  </etc:cellImage>
  <etc:cellImage>
    <xdr:pic>
      <xdr:nvPicPr>
        <xdr:cNvPr id="53" name="ID_60F80D3AEE8144EE8CD1CB4EFE422D6A"/>
        <xdr:cNvPicPr>
          <a:picLocks noChangeAspect="1"/>
        </xdr:cNvPicPr>
      </xdr:nvPicPr>
      <xdr:blipFill>
        <a:blip r:embed="rId50"/>
        <a:stretch>
          <a:fillRect/>
        </a:stretch>
      </xdr:blipFill>
      <xdr:spPr>
        <a:xfrm>
          <a:off x="3422650" y="15824200"/>
          <a:ext cx="8429625" cy="8572500"/>
        </a:xfrm>
        <a:prstGeom prst="rect">
          <a:avLst/>
        </a:prstGeom>
        <a:noFill/>
        <a:ln w="9525">
          <a:noFill/>
        </a:ln>
      </xdr:spPr>
    </xdr:pic>
  </etc:cellImage>
  <etc:cellImage>
    <xdr:pic>
      <xdr:nvPicPr>
        <xdr:cNvPr id="60" name="ID_9DAD337D31E74A94848FD3D26CDBC4B3"/>
        <xdr:cNvPicPr>
          <a:picLocks noChangeAspect="1"/>
        </xdr:cNvPicPr>
      </xdr:nvPicPr>
      <xdr:blipFill>
        <a:blip r:embed="rId51"/>
        <a:stretch>
          <a:fillRect/>
        </a:stretch>
      </xdr:blipFill>
      <xdr:spPr>
        <a:xfrm>
          <a:off x="3422650" y="20523200"/>
          <a:ext cx="8420100" cy="8229600"/>
        </a:xfrm>
        <a:prstGeom prst="rect">
          <a:avLst/>
        </a:prstGeom>
        <a:noFill/>
        <a:ln w="9525">
          <a:noFill/>
        </a:ln>
      </xdr:spPr>
    </xdr:pic>
  </etc:cellImage>
  <etc:cellImage>
    <xdr:pic>
      <xdr:nvPicPr>
        <xdr:cNvPr id="57" name="ID_59F3DCDDF6F64E3199F2598D1A99B9D8"/>
        <xdr:cNvPicPr>
          <a:picLocks noChangeAspect="1"/>
        </xdr:cNvPicPr>
      </xdr:nvPicPr>
      <xdr:blipFill>
        <a:blip r:embed="rId52"/>
        <a:stretch>
          <a:fillRect/>
        </a:stretch>
      </xdr:blipFill>
      <xdr:spPr>
        <a:xfrm>
          <a:off x="3422650" y="19570700"/>
          <a:ext cx="8858250" cy="8458200"/>
        </a:xfrm>
        <a:prstGeom prst="rect">
          <a:avLst/>
        </a:prstGeom>
        <a:noFill/>
        <a:ln w="9525">
          <a:noFill/>
        </a:ln>
      </xdr:spPr>
    </xdr:pic>
  </etc:cellImage>
  <etc:cellImage>
    <xdr:pic>
      <xdr:nvPicPr>
        <xdr:cNvPr id="56" name="ID_1AAA09FAF3A8422189A8B36468B9A36A"/>
        <xdr:cNvPicPr>
          <a:picLocks noChangeAspect="1"/>
        </xdr:cNvPicPr>
      </xdr:nvPicPr>
      <xdr:blipFill>
        <a:blip r:embed="rId53"/>
        <a:stretch>
          <a:fillRect/>
        </a:stretch>
      </xdr:blipFill>
      <xdr:spPr>
        <a:xfrm>
          <a:off x="3422650" y="18491200"/>
          <a:ext cx="8886825" cy="8429625"/>
        </a:xfrm>
        <a:prstGeom prst="rect">
          <a:avLst/>
        </a:prstGeom>
        <a:noFill/>
        <a:ln w="9525">
          <a:noFill/>
        </a:ln>
      </xdr:spPr>
    </xdr:pic>
  </etc:cellImage>
  <etc:cellImage>
    <xdr:pic>
      <xdr:nvPicPr>
        <xdr:cNvPr id="61" name="ID_9F82EFE824EC4F23BCDA144684C466E5"/>
        <xdr:cNvPicPr>
          <a:picLocks noChangeAspect="1"/>
        </xdr:cNvPicPr>
      </xdr:nvPicPr>
      <xdr:blipFill>
        <a:blip r:embed="rId54"/>
        <a:stretch>
          <a:fillRect/>
        </a:stretch>
      </xdr:blipFill>
      <xdr:spPr>
        <a:xfrm>
          <a:off x="3422650" y="23545800"/>
          <a:ext cx="8572500" cy="7915275"/>
        </a:xfrm>
        <a:prstGeom prst="rect">
          <a:avLst/>
        </a:prstGeom>
        <a:noFill/>
        <a:ln w="9525">
          <a:noFill/>
        </a:ln>
      </xdr:spPr>
    </xdr:pic>
  </etc:cellImage>
  <etc:cellImage>
    <xdr:pic>
      <xdr:nvPicPr>
        <xdr:cNvPr id="62" name="ID_B176B27BA16E4C7D8E1E4A5DED3954DB"/>
        <xdr:cNvPicPr>
          <a:picLocks noChangeAspect="1"/>
        </xdr:cNvPicPr>
      </xdr:nvPicPr>
      <xdr:blipFill>
        <a:blip r:embed="rId55"/>
        <a:stretch>
          <a:fillRect/>
        </a:stretch>
      </xdr:blipFill>
      <xdr:spPr>
        <a:xfrm>
          <a:off x="3422650" y="26568400"/>
          <a:ext cx="8858250" cy="8229600"/>
        </a:xfrm>
        <a:prstGeom prst="rect">
          <a:avLst/>
        </a:prstGeom>
        <a:noFill/>
        <a:ln w="9525">
          <a:noFill/>
        </a:ln>
      </xdr:spPr>
    </xdr:pic>
  </etc:cellImage>
  <etc:cellImage>
    <xdr:pic>
      <xdr:nvPicPr>
        <xdr:cNvPr id="63" name="ID_FBD2B6BF0D5D43CBBEFEC91B8B45A7A2"/>
        <xdr:cNvPicPr>
          <a:picLocks noChangeAspect="1"/>
        </xdr:cNvPicPr>
      </xdr:nvPicPr>
      <xdr:blipFill>
        <a:blip r:embed="rId56"/>
        <a:stretch>
          <a:fillRect/>
        </a:stretch>
      </xdr:blipFill>
      <xdr:spPr>
        <a:xfrm>
          <a:off x="3422650" y="29591000"/>
          <a:ext cx="8772525" cy="8286750"/>
        </a:xfrm>
        <a:prstGeom prst="rect">
          <a:avLst/>
        </a:prstGeom>
        <a:noFill/>
        <a:ln w="9525">
          <a:noFill/>
        </a:ln>
      </xdr:spPr>
    </xdr:pic>
  </etc:cellImage>
  <etc:cellImage>
    <xdr:pic>
      <xdr:nvPicPr>
        <xdr:cNvPr id="64" name="ID_3AE8AE9547114ACEB717B5BD17433AF4"/>
        <xdr:cNvPicPr>
          <a:picLocks noChangeAspect="1"/>
        </xdr:cNvPicPr>
      </xdr:nvPicPr>
      <xdr:blipFill>
        <a:blip r:embed="rId57"/>
        <a:stretch>
          <a:fillRect/>
        </a:stretch>
      </xdr:blipFill>
      <xdr:spPr>
        <a:xfrm>
          <a:off x="3422650" y="31369000"/>
          <a:ext cx="8562975" cy="8258175"/>
        </a:xfrm>
        <a:prstGeom prst="rect">
          <a:avLst/>
        </a:prstGeom>
        <a:noFill/>
        <a:ln w="9525">
          <a:noFill/>
        </a:ln>
      </xdr:spPr>
    </xdr:pic>
  </etc:cellImage>
  <etc:cellImage>
    <xdr:pic>
      <xdr:nvPicPr>
        <xdr:cNvPr id="65" name="ID_D10EC0BA8EFA4D23869904E53FC214B7"/>
        <xdr:cNvPicPr>
          <a:picLocks noChangeAspect="1"/>
        </xdr:cNvPicPr>
      </xdr:nvPicPr>
      <xdr:blipFill>
        <a:blip r:embed="rId58"/>
        <a:stretch>
          <a:fillRect/>
        </a:stretch>
      </xdr:blipFill>
      <xdr:spPr>
        <a:xfrm>
          <a:off x="3422650" y="33147000"/>
          <a:ext cx="9115425" cy="8858250"/>
        </a:xfrm>
        <a:prstGeom prst="rect">
          <a:avLst/>
        </a:prstGeom>
        <a:noFill/>
        <a:ln w="9525">
          <a:noFill/>
        </a:ln>
      </xdr:spPr>
    </xdr:pic>
  </etc:cellImage>
  <etc:cellImage>
    <xdr:pic>
      <xdr:nvPicPr>
        <xdr:cNvPr id="66" name="ID_485B1FDC864345F1AACB0CF63A396936"/>
        <xdr:cNvPicPr>
          <a:picLocks noChangeAspect="1"/>
        </xdr:cNvPicPr>
      </xdr:nvPicPr>
      <xdr:blipFill>
        <a:blip r:embed="rId59"/>
        <a:stretch>
          <a:fillRect/>
        </a:stretch>
      </xdr:blipFill>
      <xdr:spPr>
        <a:xfrm>
          <a:off x="3422650" y="34925000"/>
          <a:ext cx="8972550" cy="9058275"/>
        </a:xfrm>
        <a:prstGeom prst="rect">
          <a:avLst/>
        </a:prstGeom>
        <a:noFill/>
        <a:ln w="9525">
          <a:noFill/>
        </a:ln>
      </xdr:spPr>
    </xdr:pic>
  </etc:cellImage>
  <etc:cellImage>
    <xdr:pic>
      <xdr:nvPicPr>
        <xdr:cNvPr id="67" name="ID_BA399D4628524D6495BD429AA5DC5304"/>
        <xdr:cNvPicPr>
          <a:picLocks noChangeAspect="1"/>
        </xdr:cNvPicPr>
      </xdr:nvPicPr>
      <xdr:blipFill>
        <a:blip r:embed="rId60"/>
        <a:stretch>
          <a:fillRect/>
        </a:stretch>
      </xdr:blipFill>
      <xdr:spPr>
        <a:xfrm>
          <a:off x="3422650" y="36703000"/>
          <a:ext cx="9258300" cy="8858250"/>
        </a:xfrm>
        <a:prstGeom prst="rect">
          <a:avLst/>
        </a:prstGeom>
        <a:noFill/>
        <a:ln w="9525">
          <a:noFill/>
        </a:ln>
      </xdr:spPr>
    </xdr:pic>
  </etc:cellImage>
  <etc:cellImage>
    <xdr:pic>
      <xdr:nvPicPr>
        <xdr:cNvPr id="68" name="ID_CABA2829A67F4752AB2D4908201ACE64"/>
        <xdr:cNvPicPr>
          <a:picLocks noChangeAspect="1"/>
        </xdr:cNvPicPr>
      </xdr:nvPicPr>
      <xdr:blipFill>
        <a:blip r:embed="rId61"/>
        <a:stretch>
          <a:fillRect/>
        </a:stretch>
      </xdr:blipFill>
      <xdr:spPr>
        <a:xfrm>
          <a:off x="3422650" y="38481000"/>
          <a:ext cx="8001000" cy="8229600"/>
        </a:xfrm>
        <a:prstGeom prst="rect">
          <a:avLst/>
        </a:prstGeom>
        <a:noFill/>
        <a:ln w="9525">
          <a:noFill/>
        </a:ln>
      </xdr:spPr>
    </xdr:pic>
  </etc:cellImage>
  <etc:cellImage>
    <xdr:pic>
      <xdr:nvPicPr>
        <xdr:cNvPr id="69" name="ID_A73811FD7E244DC2A5B4932BB9FE68D2"/>
        <xdr:cNvPicPr>
          <a:picLocks noChangeAspect="1"/>
        </xdr:cNvPicPr>
      </xdr:nvPicPr>
      <xdr:blipFill>
        <a:blip r:embed="rId62"/>
        <a:stretch>
          <a:fillRect/>
        </a:stretch>
      </xdr:blipFill>
      <xdr:spPr>
        <a:xfrm>
          <a:off x="3422650" y="39014400"/>
          <a:ext cx="7886700" cy="8058150"/>
        </a:xfrm>
        <a:prstGeom prst="rect">
          <a:avLst/>
        </a:prstGeom>
        <a:noFill/>
        <a:ln w="9525">
          <a:noFill/>
        </a:ln>
      </xdr:spPr>
    </xdr:pic>
  </etc:cellImage>
  <etc:cellImage>
    <xdr:pic>
      <xdr:nvPicPr>
        <xdr:cNvPr id="70" name="ID_042346ABF45049248DF50E79C7CD5FDC"/>
        <xdr:cNvPicPr>
          <a:picLocks noChangeAspect="1"/>
        </xdr:cNvPicPr>
      </xdr:nvPicPr>
      <xdr:blipFill>
        <a:blip r:embed="rId63"/>
        <a:stretch>
          <a:fillRect/>
        </a:stretch>
      </xdr:blipFill>
      <xdr:spPr>
        <a:xfrm>
          <a:off x="3422650" y="39547800"/>
          <a:ext cx="8172450" cy="8115300"/>
        </a:xfrm>
        <a:prstGeom prst="rect">
          <a:avLst/>
        </a:prstGeom>
        <a:noFill/>
        <a:ln w="9525">
          <a:noFill/>
        </a:ln>
      </xdr:spPr>
    </xdr:pic>
  </etc:cellImage>
  <etc:cellImage>
    <xdr:pic>
      <xdr:nvPicPr>
        <xdr:cNvPr id="71" name="ID_6F5BA12B97AB4B6D88395EC47FA5C039"/>
        <xdr:cNvPicPr>
          <a:picLocks noChangeAspect="1"/>
        </xdr:cNvPicPr>
      </xdr:nvPicPr>
      <xdr:blipFill>
        <a:blip r:embed="rId64"/>
        <a:stretch>
          <a:fillRect/>
        </a:stretch>
      </xdr:blipFill>
      <xdr:spPr>
        <a:xfrm>
          <a:off x="3422650" y="40081200"/>
          <a:ext cx="8686800" cy="8658225"/>
        </a:xfrm>
        <a:prstGeom prst="rect">
          <a:avLst/>
        </a:prstGeom>
        <a:noFill/>
        <a:ln w="9525">
          <a:noFill/>
        </a:ln>
      </xdr:spPr>
    </xdr:pic>
  </etc:cellImage>
  <etc:cellImage>
    <xdr:pic>
      <xdr:nvPicPr>
        <xdr:cNvPr id="72" name="ID_C7AED0FC72824A1F84CFBFC3775D04E6"/>
        <xdr:cNvPicPr>
          <a:picLocks noChangeAspect="1"/>
        </xdr:cNvPicPr>
      </xdr:nvPicPr>
      <xdr:blipFill>
        <a:blip r:embed="rId65"/>
        <a:stretch>
          <a:fillRect/>
        </a:stretch>
      </xdr:blipFill>
      <xdr:spPr>
        <a:xfrm>
          <a:off x="3422650" y="44348400"/>
          <a:ext cx="8972550" cy="8458200"/>
        </a:xfrm>
        <a:prstGeom prst="rect">
          <a:avLst/>
        </a:prstGeom>
        <a:noFill/>
        <a:ln w="9525">
          <a:noFill/>
        </a:ln>
      </xdr:spPr>
    </xdr:pic>
  </etc:cellImage>
  <etc:cellImage>
    <xdr:pic>
      <xdr:nvPicPr>
        <xdr:cNvPr id="73" name="ID_087E55015AE0471AA4ECDD7F29C74BCC"/>
        <xdr:cNvPicPr>
          <a:picLocks noChangeAspect="1"/>
        </xdr:cNvPicPr>
      </xdr:nvPicPr>
      <xdr:blipFill>
        <a:blip r:embed="rId66"/>
        <a:stretch>
          <a:fillRect/>
        </a:stretch>
      </xdr:blipFill>
      <xdr:spPr>
        <a:xfrm>
          <a:off x="3422650" y="44881800"/>
          <a:ext cx="8943975" cy="8572500"/>
        </a:xfrm>
        <a:prstGeom prst="rect">
          <a:avLst/>
        </a:prstGeom>
        <a:noFill/>
        <a:ln w="9525">
          <a:noFill/>
        </a:ln>
      </xdr:spPr>
    </xdr:pic>
  </etc:cellImage>
  <etc:cellImage>
    <xdr:pic>
      <xdr:nvPicPr>
        <xdr:cNvPr id="74" name="ID_00B3039499E2412A9B952307C8529E13"/>
        <xdr:cNvPicPr>
          <a:picLocks noChangeAspect="1"/>
        </xdr:cNvPicPr>
      </xdr:nvPicPr>
      <xdr:blipFill>
        <a:blip r:embed="rId67"/>
        <a:stretch>
          <a:fillRect/>
        </a:stretch>
      </xdr:blipFill>
      <xdr:spPr>
        <a:xfrm>
          <a:off x="3422650" y="45415200"/>
          <a:ext cx="9372600" cy="8658225"/>
        </a:xfrm>
        <a:prstGeom prst="rect">
          <a:avLst/>
        </a:prstGeom>
        <a:noFill/>
        <a:ln w="9525">
          <a:noFill/>
        </a:ln>
      </xdr:spPr>
    </xdr:pic>
  </etc:cellImage>
  <etc:cellImage>
    <xdr:pic>
      <xdr:nvPicPr>
        <xdr:cNvPr id="75" name="ID_252B4E02ED8C4319A96DB4117346AF19"/>
        <xdr:cNvPicPr>
          <a:picLocks noChangeAspect="1"/>
        </xdr:cNvPicPr>
      </xdr:nvPicPr>
      <xdr:blipFill>
        <a:blip r:embed="rId68"/>
        <a:stretch>
          <a:fillRect/>
        </a:stretch>
      </xdr:blipFill>
      <xdr:spPr>
        <a:xfrm>
          <a:off x="3422650" y="46812200"/>
          <a:ext cx="9658350" cy="8601075"/>
        </a:xfrm>
        <a:prstGeom prst="rect">
          <a:avLst/>
        </a:prstGeom>
        <a:noFill/>
        <a:ln w="9525">
          <a:noFill/>
        </a:ln>
      </xdr:spPr>
    </xdr:pic>
  </etc:cellImage>
  <etc:cellImage>
    <xdr:pic>
      <xdr:nvPicPr>
        <xdr:cNvPr id="28" name="ID_B8997B06D0C040868B61CB3074647B96"/>
        <xdr:cNvPicPr>
          <a:picLocks noChangeAspect="1"/>
        </xdr:cNvPicPr>
      </xdr:nvPicPr>
      <xdr:blipFill>
        <a:blip r:embed="rId69"/>
        <a:stretch>
          <a:fillRect/>
        </a:stretch>
      </xdr:blipFill>
      <xdr:spPr>
        <a:xfrm>
          <a:off x="3422650" y="49441100"/>
          <a:ext cx="8372475" cy="8258175"/>
        </a:xfrm>
        <a:prstGeom prst="rect">
          <a:avLst/>
        </a:prstGeom>
        <a:noFill/>
        <a:ln w="9525">
          <a:noFill/>
        </a:ln>
      </xdr:spPr>
    </xdr:pic>
  </etc:cellImage>
  <etc:cellImage>
    <xdr:pic>
      <xdr:nvPicPr>
        <xdr:cNvPr id="31" name="ID_2EFAE9AA52EF49E79C9A0EAA09AE44B5"/>
        <xdr:cNvPicPr>
          <a:picLocks noChangeAspect="1"/>
        </xdr:cNvPicPr>
      </xdr:nvPicPr>
      <xdr:blipFill>
        <a:blip r:embed="rId70"/>
        <a:stretch>
          <a:fillRect/>
        </a:stretch>
      </xdr:blipFill>
      <xdr:spPr>
        <a:xfrm>
          <a:off x="3422650" y="53352700"/>
          <a:ext cx="8486775" cy="8401050"/>
        </a:xfrm>
        <a:prstGeom prst="rect">
          <a:avLst/>
        </a:prstGeom>
        <a:noFill/>
        <a:ln w="9525">
          <a:noFill/>
        </a:ln>
      </xdr:spPr>
    </xdr:pic>
  </etc:cellImage>
  <etc:cellImage>
    <xdr:pic>
      <xdr:nvPicPr>
        <xdr:cNvPr id="49" name="ID_9B842E8BAA3548979499B04EF588AC74"/>
        <xdr:cNvPicPr>
          <a:picLocks noChangeAspect="1"/>
        </xdr:cNvPicPr>
      </xdr:nvPicPr>
      <xdr:blipFill>
        <a:blip r:embed="rId71"/>
        <a:stretch>
          <a:fillRect/>
        </a:stretch>
      </xdr:blipFill>
      <xdr:spPr>
        <a:xfrm>
          <a:off x="3422650" y="52819300"/>
          <a:ext cx="8486775" cy="8372475"/>
        </a:xfrm>
        <a:prstGeom prst="rect">
          <a:avLst/>
        </a:prstGeom>
        <a:noFill/>
        <a:ln w="9525">
          <a:noFill/>
        </a:ln>
      </xdr:spPr>
    </xdr:pic>
  </etc:cellImage>
  <etc:cellImage>
    <xdr:pic>
      <xdr:nvPicPr>
        <xdr:cNvPr id="58" name="ID_E385022879D54E10BE51E31CD3DBE863"/>
        <xdr:cNvPicPr>
          <a:picLocks noChangeAspect="1"/>
        </xdr:cNvPicPr>
      </xdr:nvPicPr>
      <xdr:blipFill>
        <a:blip r:embed="rId72"/>
        <a:stretch>
          <a:fillRect/>
        </a:stretch>
      </xdr:blipFill>
      <xdr:spPr>
        <a:xfrm>
          <a:off x="3422650" y="52285900"/>
          <a:ext cx="8429625" cy="8172450"/>
        </a:xfrm>
        <a:prstGeom prst="rect">
          <a:avLst/>
        </a:prstGeom>
        <a:noFill/>
        <a:ln w="9525">
          <a:noFill/>
        </a:ln>
      </xdr:spPr>
    </xdr:pic>
  </etc:cellImage>
  <etc:cellImage>
    <xdr:pic>
      <xdr:nvPicPr>
        <xdr:cNvPr id="59" name="ID_673B1B45A146423BBAA544F19A373F5E"/>
        <xdr:cNvPicPr>
          <a:picLocks noChangeAspect="1"/>
        </xdr:cNvPicPr>
      </xdr:nvPicPr>
      <xdr:blipFill>
        <a:blip r:embed="rId73"/>
        <a:stretch>
          <a:fillRect/>
        </a:stretch>
      </xdr:blipFill>
      <xdr:spPr>
        <a:xfrm>
          <a:off x="3422650" y="56664860"/>
          <a:ext cx="8258175" cy="8315325"/>
        </a:xfrm>
        <a:prstGeom prst="rect">
          <a:avLst/>
        </a:prstGeom>
        <a:noFill/>
        <a:ln w="9525">
          <a:noFill/>
        </a:ln>
      </xdr:spPr>
    </xdr:pic>
  </etc:cellImage>
  <etc:cellImage>
    <xdr:pic>
      <xdr:nvPicPr>
        <xdr:cNvPr id="104" name="ID_936F3D40C4F8434ABE590F55DF440E97"/>
        <xdr:cNvPicPr>
          <a:picLocks noChangeAspect="1"/>
        </xdr:cNvPicPr>
      </xdr:nvPicPr>
      <xdr:blipFill>
        <a:blip r:embed="rId74"/>
        <a:stretch>
          <a:fillRect/>
        </a:stretch>
      </xdr:blipFill>
      <xdr:spPr>
        <a:xfrm>
          <a:off x="3422650" y="54419500"/>
          <a:ext cx="8343900" cy="8229600"/>
        </a:xfrm>
        <a:prstGeom prst="rect">
          <a:avLst/>
        </a:prstGeom>
        <a:noFill/>
        <a:ln w="9525">
          <a:noFill/>
        </a:ln>
      </xdr:spPr>
    </xdr:pic>
  </etc:cellImage>
  <etc:cellImage>
    <xdr:pic>
      <xdr:nvPicPr>
        <xdr:cNvPr id="105" name="ID_17B8C1222804439B9ACC1D6BFA982FEA"/>
        <xdr:cNvPicPr>
          <a:picLocks noChangeAspect="1"/>
        </xdr:cNvPicPr>
      </xdr:nvPicPr>
      <xdr:blipFill>
        <a:blip r:embed="rId75"/>
        <a:stretch>
          <a:fillRect/>
        </a:stretch>
      </xdr:blipFill>
      <xdr:spPr>
        <a:xfrm>
          <a:off x="3422650" y="53886100"/>
          <a:ext cx="8315325" cy="8229600"/>
        </a:xfrm>
        <a:prstGeom prst="rect">
          <a:avLst/>
        </a:prstGeom>
        <a:noFill/>
        <a:ln w="9525">
          <a:noFill/>
        </a:ln>
      </xdr:spPr>
    </xdr:pic>
  </etc:cellImage>
  <etc:cellImage>
    <xdr:pic>
      <xdr:nvPicPr>
        <xdr:cNvPr id="106" name="ID_3FEC62D297214869AEC05BFA8F9948CE"/>
        <xdr:cNvPicPr>
          <a:picLocks noChangeAspect="1"/>
        </xdr:cNvPicPr>
      </xdr:nvPicPr>
      <xdr:blipFill>
        <a:blip r:embed="rId76"/>
        <a:stretch>
          <a:fillRect/>
        </a:stretch>
      </xdr:blipFill>
      <xdr:spPr>
        <a:xfrm>
          <a:off x="3422650" y="56918860"/>
          <a:ext cx="8372475" cy="8343900"/>
        </a:xfrm>
        <a:prstGeom prst="rect">
          <a:avLst/>
        </a:prstGeom>
        <a:noFill/>
        <a:ln w="9525">
          <a:noFill/>
        </a:ln>
      </xdr:spPr>
    </xdr:pic>
  </etc:cellImage>
  <etc:cellImage>
    <xdr:pic>
      <xdr:nvPicPr>
        <xdr:cNvPr id="107" name="ID_FF0CC45C6CAD4CC59B8D04FFB465BBD1"/>
        <xdr:cNvPicPr>
          <a:picLocks noChangeAspect="1"/>
        </xdr:cNvPicPr>
      </xdr:nvPicPr>
      <xdr:blipFill>
        <a:blip r:embed="rId77"/>
        <a:stretch>
          <a:fillRect/>
        </a:stretch>
      </xdr:blipFill>
      <xdr:spPr>
        <a:xfrm>
          <a:off x="3422650" y="57452260"/>
          <a:ext cx="8172450" cy="8201025"/>
        </a:xfrm>
        <a:prstGeom prst="rect">
          <a:avLst/>
        </a:prstGeom>
        <a:noFill/>
        <a:ln w="9525">
          <a:noFill/>
        </a:ln>
      </xdr:spPr>
    </xdr:pic>
  </etc:cellImage>
  <etc:cellImage>
    <xdr:pic>
      <xdr:nvPicPr>
        <xdr:cNvPr id="108" name="ID_1670BC79521044369207067A0AA6D054"/>
        <xdr:cNvPicPr>
          <a:picLocks noChangeAspect="1"/>
        </xdr:cNvPicPr>
      </xdr:nvPicPr>
      <xdr:blipFill>
        <a:blip r:embed="rId78"/>
        <a:stretch>
          <a:fillRect/>
        </a:stretch>
      </xdr:blipFill>
      <xdr:spPr>
        <a:xfrm>
          <a:off x="3422650" y="57985660"/>
          <a:ext cx="8248650" cy="8286750"/>
        </a:xfrm>
        <a:prstGeom prst="rect">
          <a:avLst/>
        </a:prstGeom>
        <a:noFill/>
        <a:ln w="9525">
          <a:noFill/>
        </a:ln>
      </xdr:spPr>
    </xdr:pic>
  </etc:cellImage>
  <etc:cellImage>
    <xdr:pic>
      <xdr:nvPicPr>
        <xdr:cNvPr id="109" name="ID_DCB3FF9B2AA74F2D82F95B80BE4E991E"/>
        <xdr:cNvPicPr>
          <a:picLocks noChangeAspect="1"/>
        </xdr:cNvPicPr>
      </xdr:nvPicPr>
      <xdr:blipFill>
        <a:blip r:embed="rId79"/>
        <a:stretch>
          <a:fillRect/>
        </a:stretch>
      </xdr:blipFill>
      <xdr:spPr>
        <a:xfrm>
          <a:off x="3422650" y="59630945"/>
          <a:ext cx="8686800" cy="8258175"/>
        </a:xfrm>
        <a:prstGeom prst="rect">
          <a:avLst/>
        </a:prstGeom>
        <a:noFill/>
        <a:ln w="9525">
          <a:noFill/>
        </a:ln>
      </xdr:spPr>
    </xdr:pic>
  </etc:cellImage>
  <etc:cellImage>
    <xdr:pic>
      <xdr:nvPicPr>
        <xdr:cNvPr id="110" name="ID_1738AF575F2A499594268EECB79F6D5C"/>
        <xdr:cNvPicPr>
          <a:picLocks noChangeAspect="1"/>
        </xdr:cNvPicPr>
      </xdr:nvPicPr>
      <xdr:blipFill>
        <a:blip r:embed="rId80"/>
        <a:stretch>
          <a:fillRect/>
        </a:stretch>
      </xdr:blipFill>
      <xdr:spPr>
        <a:xfrm>
          <a:off x="3422650" y="61408945"/>
          <a:ext cx="8258175" cy="8029575"/>
        </a:xfrm>
        <a:prstGeom prst="rect">
          <a:avLst/>
        </a:prstGeom>
        <a:noFill/>
        <a:ln w="9525">
          <a:noFill/>
        </a:ln>
      </xdr:spPr>
    </xdr:pic>
  </etc:cellImage>
  <etc:cellImage>
    <xdr:pic>
      <xdr:nvPicPr>
        <xdr:cNvPr id="111" name="ID_403F797E8E654E149947FB1AC2608B1A"/>
        <xdr:cNvPicPr>
          <a:picLocks noChangeAspect="1"/>
        </xdr:cNvPicPr>
      </xdr:nvPicPr>
      <xdr:blipFill>
        <a:blip r:embed="rId81"/>
        <a:stretch>
          <a:fillRect/>
        </a:stretch>
      </xdr:blipFill>
      <xdr:spPr>
        <a:xfrm>
          <a:off x="3422650" y="63364745"/>
          <a:ext cx="8229600" cy="8115300"/>
        </a:xfrm>
        <a:prstGeom prst="rect">
          <a:avLst/>
        </a:prstGeom>
        <a:noFill/>
        <a:ln w="9525">
          <a:noFill/>
        </a:ln>
      </xdr:spPr>
    </xdr:pic>
  </etc:cellImage>
  <etc:cellImage>
    <xdr:pic>
      <xdr:nvPicPr>
        <xdr:cNvPr id="112" name="ID_D6B7CEAD27BC4514A76539AD84C9EA6A"/>
        <xdr:cNvPicPr>
          <a:picLocks noChangeAspect="1"/>
        </xdr:cNvPicPr>
      </xdr:nvPicPr>
      <xdr:blipFill>
        <a:blip r:embed="rId82"/>
        <a:stretch>
          <a:fillRect/>
        </a:stretch>
      </xdr:blipFill>
      <xdr:spPr>
        <a:xfrm>
          <a:off x="3422650" y="65142745"/>
          <a:ext cx="8458200" cy="7600950"/>
        </a:xfrm>
        <a:prstGeom prst="rect">
          <a:avLst/>
        </a:prstGeom>
        <a:noFill/>
        <a:ln w="9525">
          <a:noFill/>
        </a:ln>
      </xdr:spPr>
    </xdr:pic>
  </etc:cellImage>
  <etc:cellImage>
    <xdr:pic>
      <xdr:nvPicPr>
        <xdr:cNvPr id="113" name="ID_59A025C393AB4584B6ABBE1D2C588A67"/>
        <xdr:cNvPicPr>
          <a:picLocks noChangeAspect="1"/>
        </xdr:cNvPicPr>
      </xdr:nvPicPr>
      <xdr:blipFill>
        <a:blip r:embed="rId83"/>
        <a:stretch>
          <a:fillRect/>
        </a:stretch>
      </xdr:blipFill>
      <xdr:spPr>
        <a:xfrm>
          <a:off x="3422650" y="66742945"/>
          <a:ext cx="8458200" cy="8343900"/>
        </a:xfrm>
        <a:prstGeom prst="rect">
          <a:avLst/>
        </a:prstGeom>
        <a:noFill/>
        <a:ln w="9525">
          <a:noFill/>
        </a:ln>
      </xdr:spPr>
    </xdr:pic>
  </etc:cellImage>
  <etc:cellImage>
    <xdr:pic>
      <xdr:nvPicPr>
        <xdr:cNvPr id="114" name="ID_8AB223246FC24F098A58B3934DDC5064"/>
        <xdr:cNvPicPr>
          <a:picLocks noChangeAspect="1"/>
        </xdr:cNvPicPr>
      </xdr:nvPicPr>
      <xdr:blipFill>
        <a:blip r:embed="rId84"/>
        <a:stretch>
          <a:fillRect/>
        </a:stretch>
      </xdr:blipFill>
      <xdr:spPr>
        <a:xfrm>
          <a:off x="3422650" y="68343145"/>
          <a:ext cx="8801100" cy="8515350"/>
        </a:xfrm>
        <a:prstGeom prst="rect">
          <a:avLst/>
        </a:prstGeom>
        <a:noFill/>
        <a:ln w="9525">
          <a:noFill/>
        </a:ln>
      </xdr:spPr>
    </xdr:pic>
  </etc:cellImage>
  <etc:cellImage>
    <xdr:pic>
      <xdr:nvPicPr>
        <xdr:cNvPr id="115" name="ID_30F9CE4C307E4500A78ECA1F57FDA85E"/>
        <xdr:cNvPicPr>
          <a:picLocks noChangeAspect="1"/>
        </xdr:cNvPicPr>
      </xdr:nvPicPr>
      <xdr:blipFill>
        <a:blip r:embed="rId85"/>
        <a:stretch>
          <a:fillRect/>
        </a:stretch>
      </xdr:blipFill>
      <xdr:spPr>
        <a:xfrm>
          <a:off x="3422650" y="70121145"/>
          <a:ext cx="9201150" cy="8486775"/>
        </a:xfrm>
        <a:prstGeom prst="rect">
          <a:avLst/>
        </a:prstGeom>
        <a:noFill/>
        <a:ln w="9525">
          <a:noFill/>
        </a:ln>
      </xdr:spPr>
    </xdr:pic>
  </etc:cellImage>
  <etc:cellImage>
    <xdr:pic>
      <xdr:nvPicPr>
        <xdr:cNvPr id="116" name="ID_EE95F7ED2B7A4A4B85DC192FE9707842"/>
        <xdr:cNvPicPr>
          <a:picLocks noChangeAspect="1"/>
        </xdr:cNvPicPr>
      </xdr:nvPicPr>
      <xdr:blipFill>
        <a:blip r:embed="rId86"/>
        <a:stretch>
          <a:fillRect/>
        </a:stretch>
      </xdr:blipFill>
      <xdr:spPr>
        <a:xfrm>
          <a:off x="3422650" y="71899145"/>
          <a:ext cx="8886825" cy="8572500"/>
        </a:xfrm>
        <a:prstGeom prst="rect">
          <a:avLst/>
        </a:prstGeom>
        <a:noFill/>
        <a:ln w="9525">
          <a:noFill/>
        </a:ln>
      </xdr:spPr>
    </xdr:pic>
  </etc:cellImage>
  <etc:cellImage>
    <xdr:pic>
      <xdr:nvPicPr>
        <xdr:cNvPr id="117" name="ID_04F7E4F814A74CE79D3114E9254BDA91"/>
        <xdr:cNvPicPr>
          <a:picLocks noChangeAspect="1"/>
        </xdr:cNvPicPr>
      </xdr:nvPicPr>
      <xdr:blipFill>
        <a:blip r:embed="rId87"/>
        <a:stretch>
          <a:fillRect/>
        </a:stretch>
      </xdr:blipFill>
      <xdr:spPr>
        <a:xfrm>
          <a:off x="3422650" y="69409945"/>
          <a:ext cx="8515350" cy="8572500"/>
        </a:xfrm>
        <a:prstGeom prst="rect">
          <a:avLst/>
        </a:prstGeom>
        <a:noFill/>
        <a:ln w="9525">
          <a:noFill/>
        </a:ln>
      </xdr:spPr>
    </xdr:pic>
  </etc:cellImage>
  <etc:cellImage>
    <xdr:pic>
      <xdr:nvPicPr>
        <xdr:cNvPr id="118" name="ID_C94A59195D514FC8A0BDBDA7246E6970"/>
        <xdr:cNvPicPr>
          <a:picLocks noChangeAspect="1"/>
        </xdr:cNvPicPr>
      </xdr:nvPicPr>
      <xdr:blipFill>
        <a:blip r:embed="rId88"/>
        <a:stretch>
          <a:fillRect/>
        </a:stretch>
      </xdr:blipFill>
      <xdr:spPr>
        <a:xfrm>
          <a:off x="3422650" y="75455145"/>
          <a:ext cx="8658225" cy="8029575"/>
        </a:xfrm>
        <a:prstGeom prst="rect">
          <a:avLst/>
        </a:prstGeom>
        <a:noFill/>
        <a:ln w="9525">
          <a:noFill/>
        </a:ln>
      </xdr:spPr>
    </xdr:pic>
  </etc:cellImage>
  <etc:cellImage>
    <xdr:pic>
      <xdr:nvPicPr>
        <xdr:cNvPr id="119" name="ID_840850CD9EC54C148F8211EA021BCC04"/>
        <xdr:cNvPicPr>
          <a:picLocks noChangeAspect="1"/>
        </xdr:cNvPicPr>
      </xdr:nvPicPr>
      <xdr:blipFill>
        <a:blip r:embed="rId89"/>
        <a:stretch>
          <a:fillRect/>
        </a:stretch>
      </xdr:blipFill>
      <xdr:spPr>
        <a:xfrm>
          <a:off x="3422650" y="78299945"/>
          <a:ext cx="6276975" cy="8658225"/>
        </a:xfrm>
        <a:prstGeom prst="rect">
          <a:avLst/>
        </a:prstGeom>
        <a:noFill/>
        <a:ln w="9525">
          <a:noFill/>
        </a:ln>
      </xdr:spPr>
    </xdr:pic>
  </etc:cellImage>
  <etc:cellImage>
    <xdr:pic>
      <xdr:nvPicPr>
        <xdr:cNvPr id="120" name="ID_9CB3B7A6F66A47A18031B63512857A86"/>
        <xdr:cNvPicPr>
          <a:picLocks noChangeAspect="1"/>
        </xdr:cNvPicPr>
      </xdr:nvPicPr>
      <xdr:blipFill>
        <a:blip r:embed="rId90"/>
        <a:stretch>
          <a:fillRect/>
        </a:stretch>
      </xdr:blipFill>
      <xdr:spPr>
        <a:xfrm>
          <a:off x="3422650" y="80255745"/>
          <a:ext cx="6000750" cy="8686800"/>
        </a:xfrm>
        <a:prstGeom prst="rect">
          <a:avLst/>
        </a:prstGeom>
        <a:noFill/>
        <a:ln w="9525">
          <a:noFill/>
        </a:ln>
      </xdr:spPr>
    </xdr:pic>
  </etc:cellImage>
  <etc:cellImage>
    <xdr:pic>
      <xdr:nvPicPr>
        <xdr:cNvPr id="121" name="ID_9BB4C71160D040F991B17BB7A3D2D292"/>
        <xdr:cNvPicPr>
          <a:picLocks noChangeAspect="1"/>
        </xdr:cNvPicPr>
      </xdr:nvPicPr>
      <xdr:blipFill>
        <a:blip r:embed="rId91"/>
        <a:stretch>
          <a:fillRect/>
        </a:stretch>
      </xdr:blipFill>
      <xdr:spPr>
        <a:xfrm>
          <a:off x="3422650" y="82211545"/>
          <a:ext cx="5772150" cy="8486775"/>
        </a:xfrm>
        <a:prstGeom prst="rect">
          <a:avLst/>
        </a:prstGeom>
        <a:noFill/>
        <a:ln w="9525">
          <a:noFill/>
        </a:ln>
      </xdr:spPr>
    </xdr:pic>
  </etc:cellImage>
  <etc:cellImage>
    <xdr:pic>
      <xdr:nvPicPr>
        <xdr:cNvPr id="122" name="ID_02B32C7D4B9A486F9F1B54337EEB57A0"/>
        <xdr:cNvPicPr>
          <a:picLocks noChangeAspect="1"/>
        </xdr:cNvPicPr>
      </xdr:nvPicPr>
      <xdr:blipFill>
        <a:blip r:embed="rId92"/>
        <a:stretch>
          <a:fillRect/>
        </a:stretch>
      </xdr:blipFill>
      <xdr:spPr>
        <a:xfrm>
          <a:off x="3422650" y="80827245"/>
          <a:ext cx="5800725" cy="8543925"/>
        </a:xfrm>
        <a:prstGeom prst="rect">
          <a:avLst/>
        </a:prstGeom>
        <a:noFill/>
        <a:ln w="9525">
          <a:noFill/>
        </a:ln>
      </xdr:spPr>
    </xdr:pic>
  </etc:cellImage>
  <etc:cellImage>
    <xdr:pic>
      <xdr:nvPicPr>
        <xdr:cNvPr id="123" name="ID_A43F99A2F96348029C7AEECD39A3F19A"/>
        <xdr:cNvPicPr>
          <a:picLocks noChangeAspect="1"/>
        </xdr:cNvPicPr>
      </xdr:nvPicPr>
      <xdr:blipFill>
        <a:blip r:embed="rId93"/>
        <a:stretch>
          <a:fillRect/>
        </a:stretch>
      </xdr:blipFill>
      <xdr:spPr>
        <a:xfrm>
          <a:off x="3422650" y="84618830"/>
          <a:ext cx="5772150" cy="8486775"/>
        </a:xfrm>
        <a:prstGeom prst="rect">
          <a:avLst/>
        </a:prstGeom>
        <a:noFill/>
        <a:ln w="9525">
          <a:noFill/>
        </a:ln>
      </xdr:spPr>
    </xdr:pic>
  </etc:cellImage>
  <etc:cellImage>
    <xdr:pic>
      <xdr:nvPicPr>
        <xdr:cNvPr id="124" name="ID_95A9CBE8E8F547B38A9188B33225D705"/>
        <xdr:cNvPicPr>
          <a:picLocks noChangeAspect="1"/>
        </xdr:cNvPicPr>
      </xdr:nvPicPr>
      <xdr:blipFill>
        <a:blip r:embed="rId94"/>
        <a:stretch>
          <a:fillRect/>
        </a:stretch>
      </xdr:blipFill>
      <xdr:spPr>
        <a:xfrm>
          <a:off x="3422650" y="88078945"/>
          <a:ext cx="6115050" cy="8572500"/>
        </a:xfrm>
        <a:prstGeom prst="rect">
          <a:avLst/>
        </a:prstGeom>
        <a:noFill/>
        <a:ln w="9525">
          <a:noFill/>
        </a:ln>
      </xdr:spPr>
    </xdr:pic>
  </etc:cellImage>
  <etc:cellImage>
    <xdr:pic>
      <xdr:nvPicPr>
        <xdr:cNvPr id="125" name="ID_3D2673F624E94332880F9EC0D1019DCC"/>
        <xdr:cNvPicPr>
          <a:picLocks noChangeAspect="1"/>
        </xdr:cNvPicPr>
      </xdr:nvPicPr>
      <xdr:blipFill>
        <a:blip r:embed="rId95"/>
        <a:stretch>
          <a:fillRect/>
        </a:stretch>
      </xdr:blipFill>
      <xdr:spPr>
        <a:xfrm>
          <a:off x="3422650" y="90034745"/>
          <a:ext cx="8629650" cy="8486775"/>
        </a:xfrm>
        <a:prstGeom prst="rect">
          <a:avLst/>
        </a:prstGeom>
        <a:noFill/>
        <a:ln w="9525">
          <a:noFill/>
        </a:ln>
      </xdr:spPr>
    </xdr:pic>
  </etc:cellImage>
  <etc:cellImage>
    <xdr:pic>
      <xdr:nvPicPr>
        <xdr:cNvPr id="126" name="ID_0EDC308FF66E492C8A1FDD18A55589CF"/>
        <xdr:cNvPicPr>
          <a:picLocks noChangeAspect="1"/>
        </xdr:cNvPicPr>
      </xdr:nvPicPr>
      <xdr:blipFill>
        <a:blip r:embed="rId96"/>
        <a:stretch>
          <a:fillRect/>
        </a:stretch>
      </xdr:blipFill>
      <xdr:spPr>
        <a:xfrm>
          <a:off x="3422650" y="91812745"/>
          <a:ext cx="8477250" cy="8172450"/>
        </a:xfrm>
        <a:prstGeom prst="rect">
          <a:avLst/>
        </a:prstGeom>
        <a:noFill/>
        <a:ln w="9525">
          <a:noFill/>
        </a:ln>
      </xdr:spPr>
    </xdr:pic>
  </etc:cellImage>
  <etc:cellImage>
    <xdr:pic>
      <xdr:nvPicPr>
        <xdr:cNvPr id="127" name="ID_CC043669370B40238A508F9DA0DBBF91"/>
        <xdr:cNvPicPr>
          <a:picLocks noChangeAspect="1"/>
        </xdr:cNvPicPr>
      </xdr:nvPicPr>
      <xdr:blipFill>
        <a:blip r:embed="rId97"/>
        <a:stretch>
          <a:fillRect/>
        </a:stretch>
      </xdr:blipFill>
      <xdr:spPr>
        <a:xfrm>
          <a:off x="3422650" y="5753100"/>
          <a:ext cx="8277225" cy="7629525"/>
        </a:xfrm>
        <a:prstGeom prst="rect">
          <a:avLst/>
        </a:prstGeom>
        <a:noFill/>
        <a:ln w="9525">
          <a:noFill/>
        </a:ln>
      </xdr:spPr>
    </xdr:pic>
  </etc:cellImage>
  <etc:cellImage>
    <xdr:pic>
      <xdr:nvPicPr>
        <xdr:cNvPr id="48" name="ID_A635A11D5BB546DFB3FA3820769B4F57" descr="d160d1ecd5790d6728193039f152bf09"/>
        <xdr:cNvPicPr>
          <a:picLocks noChangeAspect="1"/>
        </xdr:cNvPicPr>
      </xdr:nvPicPr>
      <xdr:blipFill>
        <a:blip r:embed="rId98"/>
        <a:stretch>
          <a:fillRect/>
        </a:stretch>
      </xdr:blipFill>
      <xdr:spPr>
        <a:xfrm>
          <a:off x="4324350" y="685800"/>
          <a:ext cx="8124825" cy="5911850"/>
        </a:xfrm>
        <a:prstGeom prst="rect">
          <a:avLst/>
        </a:prstGeom>
      </xdr:spPr>
    </xdr:pic>
  </etc:cellImage>
  <etc:cellImage>
    <xdr:pic>
      <xdr:nvPicPr>
        <xdr:cNvPr id="76" name="ID_FC76451BD3A24B93B707FFD4FA94AD6C" descr="f9a21a8213b3b161a31fbc2eb0e54599"/>
        <xdr:cNvPicPr>
          <a:picLocks noChangeAspect="1"/>
        </xdr:cNvPicPr>
      </xdr:nvPicPr>
      <xdr:blipFill>
        <a:blip r:embed="rId99"/>
        <a:stretch>
          <a:fillRect/>
        </a:stretch>
      </xdr:blipFill>
      <xdr:spPr>
        <a:xfrm>
          <a:off x="4324350" y="495300"/>
          <a:ext cx="8124825" cy="5695950"/>
        </a:xfrm>
        <a:prstGeom prst="rect">
          <a:avLst/>
        </a:prstGeom>
      </xdr:spPr>
    </xdr:pic>
  </etc:cellImage>
  <etc:cellImage>
    <xdr:pic>
      <xdr:nvPicPr>
        <xdr:cNvPr id="77" name="ID_231A010C614B4EEFA10410D6A7720535"/>
        <xdr:cNvPicPr>
          <a:picLocks noChangeAspect="1"/>
        </xdr:cNvPicPr>
      </xdr:nvPicPr>
      <xdr:blipFill>
        <a:blip r:embed="rId100"/>
        <a:stretch>
          <a:fillRect/>
        </a:stretch>
      </xdr:blipFill>
      <xdr:spPr>
        <a:xfrm>
          <a:off x="4314825" y="2698115"/>
          <a:ext cx="6013450" cy="8147050"/>
        </a:xfrm>
        <a:prstGeom prst="rect">
          <a:avLst/>
        </a:prstGeom>
        <a:noFill/>
        <a:ln w="9525">
          <a:noFill/>
        </a:ln>
      </xdr:spPr>
    </xdr:pic>
  </etc:cellImage>
  <etc:cellImage>
    <xdr:pic>
      <xdr:nvPicPr>
        <xdr:cNvPr id="78" name="ID_D72EBCD45C6B41179A99D93430C35A5F"/>
        <xdr:cNvPicPr>
          <a:picLocks noChangeAspect="1"/>
        </xdr:cNvPicPr>
      </xdr:nvPicPr>
      <xdr:blipFill>
        <a:blip r:embed="rId101"/>
        <a:stretch>
          <a:fillRect/>
        </a:stretch>
      </xdr:blipFill>
      <xdr:spPr>
        <a:xfrm>
          <a:off x="5826125" y="2127250"/>
          <a:ext cx="6858000" cy="12185650"/>
        </a:xfrm>
        <a:prstGeom prst="rect">
          <a:avLst/>
        </a:prstGeom>
        <a:noFill/>
        <a:ln w="9525">
          <a:noFill/>
        </a:ln>
      </xdr:spPr>
    </xdr:pic>
  </etc:cellImage>
  <etc:cellImage>
    <xdr:pic>
      <xdr:nvPicPr>
        <xdr:cNvPr id="79" name="ID_DC06A216FA1A4F08948011AEB4136670"/>
        <xdr:cNvPicPr>
          <a:picLocks noChangeAspect="1"/>
        </xdr:cNvPicPr>
      </xdr:nvPicPr>
      <xdr:blipFill>
        <a:blip r:embed="rId102"/>
        <a:stretch>
          <a:fillRect/>
        </a:stretch>
      </xdr:blipFill>
      <xdr:spPr>
        <a:xfrm>
          <a:off x="4314825" y="3079750"/>
          <a:ext cx="4257675" cy="4724400"/>
        </a:xfrm>
        <a:prstGeom prst="rect">
          <a:avLst/>
        </a:prstGeom>
        <a:noFill/>
        <a:ln w="9525">
          <a:noFill/>
        </a:ln>
      </xdr:spPr>
    </xdr:pic>
  </etc:cellImage>
  <etc:cellImage>
    <xdr:pic>
      <xdr:nvPicPr>
        <xdr:cNvPr id="80" name="ID_AAE1EA84BFAF4BEB84E551F2340E172B"/>
        <xdr:cNvPicPr>
          <a:picLocks noChangeAspect="1"/>
        </xdr:cNvPicPr>
      </xdr:nvPicPr>
      <xdr:blipFill>
        <a:blip r:embed="rId103"/>
        <a:stretch>
          <a:fillRect/>
        </a:stretch>
      </xdr:blipFill>
      <xdr:spPr>
        <a:xfrm>
          <a:off x="5826125" y="3079750"/>
          <a:ext cx="3448050" cy="3514725"/>
        </a:xfrm>
        <a:prstGeom prst="rect">
          <a:avLst/>
        </a:prstGeom>
        <a:noFill/>
        <a:ln w="9525">
          <a:noFill/>
        </a:ln>
      </xdr:spPr>
    </xdr:pic>
  </etc:cellImage>
</etc:cellImages>
</file>

<file path=xl/sharedStrings.xml><?xml version="1.0" encoding="utf-8"?>
<sst xmlns="http://schemas.openxmlformats.org/spreadsheetml/2006/main" count="517" uniqueCount="258">
  <si>
    <t>江门市技师学院
汽车工程系2026年下半年实训耗材采购项目（第二次）报价表</t>
  </si>
  <si>
    <t>报价单位（盖章）：</t>
  </si>
  <si>
    <t>序号</t>
  </si>
  <si>
    <t>物资名称</t>
  </si>
  <si>
    <t>品牌、规格型号</t>
  </si>
  <si>
    <t>单位</t>
  </si>
  <si>
    <t>数量</t>
  </si>
  <si>
    <t>单价(元)</t>
  </si>
  <si>
    <t>含税金额(元)</t>
  </si>
  <si>
    <t>备注</t>
  </si>
  <si>
    <t>摩托车整车CKD套件</t>
  </si>
  <si>
    <t>ZF125-17D(A)</t>
  </si>
  <si>
    <t>台</t>
  </si>
  <si>
    <t>ZF125-5B</t>
  </si>
  <si>
    <t>摩托车发动机</t>
  </si>
  <si>
    <t>CGP169</t>
  </si>
  <si>
    <t>NT200</t>
  </si>
  <si>
    <t>摩托车专用组修全套工具组+工具车</t>
  </si>
  <si>
    <t>四抽工具车+背板+290工具</t>
  </si>
  <si>
    <t>维修工具组合柜</t>
  </si>
  <si>
    <t>三联工作站</t>
  </si>
  <si>
    <t>套</t>
  </si>
  <si>
    <t>工具车</t>
  </si>
  <si>
    <t>两抽+双门</t>
  </si>
  <si>
    <t>货架</t>
  </si>
  <si>
    <t>长200*宽60*高200单层680KG[加厚]黑色</t>
  </si>
  <si>
    <t>不锈钢加厚桌子</t>
  </si>
  <si>
    <r>
      <rPr>
        <sz val="12"/>
        <color theme="1"/>
        <rFont val="宋体"/>
        <charset val="134"/>
        <scheme val="minor"/>
      </rPr>
      <t>900(长）*400（宽）*高800（高）；桌面加厚</t>
    </r>
    <r>
      <rPr>
        <sz val="12"/>
        <color theme="1"/>
        <rFont val="SimSun"/>
        <charset val="134"/>
      </rPr>
      <t>≧</t>
    </r>
    <r>
      <rPr>
        <sz val="12"/>
        <color theme="1"/>
        <rFont val="宋体"/>
        <charset val="134"/>
        <scheme val="minor"/>
      </rPr>
      <t>3mm；桌腿为不锈钢方管（底部可调水平)</t>
    </r>
  </si>
  <si>
    <t>张</t>
  </si>
  <si>
    <t>摩托车磁电机拉马</t>
  </si>
  <si>
    <t>10件套，CG125发动机适用</t>
  </si>
  <si>
    <t>发动机离合器拆卸专用工具</t>
  </si>
  <si>
    <t>离合器4爪套筒扳手，CG125发动机适用</t>
  </si>
  <si>
    <t>个</t>
  </si>
  <si>
    <t>T型套筒扳手</t>
  </si>
  <si>
    <t>8mm</t>
  </si>
  <si>
    <t>把</t>
  </si>
  <si>
    <t>10mm</t>
  </si>
  <si>
    <t>12mm</t>
  </si>
  <si>
    <t>14mm</t>
  </si>
  <si>
    <t>扭力扳手1/2寸扭力扳手</t>
  </si>
  <si>
    <t>量程 28~210 N·m</t>
  </si>
  <si>
    <t>扭力扳手3/8寸扭力扳手</t>
  </si>
  <si>
    <t>量程 10~110 N·m</t>
  </si>
  <si>
    <t>扭力扳手1/4寸扭力扳手</t>
  </si>
  <si>
    <t>量程 3~30 N·m</t>
  </si>
  <si>
    <t>1/2寸套筒</t>
  </si>
  <si>
    <t>17mm</t>
  </si>
  <si>
    <t>19mm</t>
  </si>
  <si>
    <t>21mm</t>
  </si>
  <si>
    <t>22mm</t>
  </si>
  <si>
    <t>3/8寸套筒</t>
  </si>
  <si>
    <t>1/4寸套筒</t>
  </si>
  <si>
    <t>6mm</t>
  </si>
  <si>
    <t>7mm</t>
  </si>
  <si>
    <t>万向节/接杆                                     （1/2寸）</t>
  </si>
  <si>
    <t>万向节+接杆（1/2寸）</t>
  </si>
  <si>
    <t>梅花扳手</t>
  </si>
  <si>
    <t>8-10mm</t>
  </si>
  <si>
    <t>10-12mm</t>
  </si>
  <si>
    <t>12-14mm</t>
  </si>
  <si>
    <t>14-17mm</t>
  </si>
  <si>
    <t>17-19mm</t>
  </si>
  <si>
    <t>开口扳手</t>
  </si>
  <si>
    <t>活动扳手</t>
  </si>
  <si>
    <t>10寸</t>
  </si>
  <si>
    <t>火花塞套筒</t>
  </si>
  <si>
    <t>5件套</t>
  </si>
  <si>
    <t>只</t>
  </si>
  <si>
    <t>套装</t>
  </si>
  <si>
    <t>专用工具离合器固定卡钳/扳手</t>
  </si>
  <si>
    <t>锁止离合器毂，CG125适用</t>
  </si>
  <si>
    <t>专用工具气门弹簧拆装钳</t>
  </si>
  <si>
    <t>通用，CG125适用</t>
  </si>
  <si>
    <t>棘轮扳手</t>
  </si>
  <si>
    <t>1/4寸</t>
  </si>
  <si>
    <t>3/8寸</t>
  </si>
  <si>
    <t>1/2寸</t>
  </si>
  <si>
    <t>专用工具油封安装套筒/橡胶锤</t>
  </si>
  <si>
    <t>电动扳手</t>
  </si>
  <si>
    <t>东城488Z</t>
  </si>
  <si>
    <t>十字螺丝刀</t>
  </si>
  <si>
    <t>3x75mm</t>
  </si>
  <si>
    <t>5x100mm</t>
  </si>
  <si>
    <t>8x150mm</t>
  </si>
  <si>
    <t>一字螺丝刀</t>
  </si>
  <si>
    <t>尖嘴钳</t>
  </si>
  <si>
    <t>6寸</t>
  </si>
  <si>
    <t>鲤鱼钳</t>
  </si>
  <si>
    <t>8寸</t>
  </si>
  <si>
    <t>卡簧钳套装</t>
  </si>
  <si>
    <t>内卡+外卡，7寸</t>
  </si>
  <si>
    <t>防冻液冰点检测仪</t>
  </si>
  <si>
    <t>德力西 ICE-1447</t>
  </si>
  <si>
    <t>高精度数显胎压计</t>
  </si>
  <si>
    <t>得力 DL886100</t>
  </si>
  <si>
    <t>德国卡赫擦窗机机器人镜面玻璃家用无线手持电动多功能清洁机</t>
  </si>
  <si>
    <t>德国卡赫 WV1 Plus+延长杆</t>
  </si>
  <si>
    <t>东成静音无油气泵空压机220V</t>
  </si>
  <si>
    <t>10L版</t>
  </si>
  <si>
    <t>360行车记录仪专用降压线缩时录影停车监控充电线电源线</t>
  </si>
  <si>
    <t>S6/XS-6S/熄火断电两芯 T口左弯</t>
  </si>
  <si>
    <t>安卓专用老丰田低配花冠威驰卡罗拉大屏导航主机改装电源喇叭尾线</t>
  </si>
  <si>
    <t>老丰田低配</t>
  </si>
  <si>
    <t>条</t>
  </si>
  <si>
    <t>适用于威驰致炫雅力士14-16款威驰10寸9寸导航改装面框中控边框</t>
  </si>
  <si>
    <t>面框+10转9(改9寸大屏多拍这个)</t>
  </si>
  <si>
    <t>原装AOC冠捷19V6.32A一体机笔记本电源适配器线GA120SD1-19006320</t>
  </si>
  <si>
    <t>GA120SD1-19006320</t>
  </si>
  <si>
    <t>AOC有线键盘鼠标套装商务办公静音防水键鼠USB台式电脑笔记本通用</t>
  </si>
  <si>
    <t>AOC</t>
  </si>
  <si>
    <t>小蜜蜂扩音器</t>
  </si>
  <si>
    <t>飞利浦</t>
  </si>
  <si>
    <t>汽车活塞环压缩器 活塞环安装工具 活塞环卡钳 安装活塞</t>
  </si>
  <si>
    <t>酷安腾：活塞环拆卸组套+通用型气门弹簧套装</t>
  </si>
  <si>
    <t>风冷柴油发电机配件170/173F/178F/186F/188F气门锁片/卡扣/锁夹</t>
  </si>
  <si>
    <t>悦盛配件：170/173圆槽/片</t>
  </si>
  <si>
    <t>悦盛配件：178圆槽/片</t>
  </si>
  <si>
    <t>百思泰150件汽修工具套装全公制套筒扳手钳子螺丝批工具组</t>
  </si>
  <si>
    <t>百思泰：150件汽修工具套装</t>
  </si>
  <si>
    <t>德力西890PRO数字万用表高精度多功能智能防烧维修电工专用万用表</t>
  </si>
  <si>
    <t>德力西890CPRO标配</t>
  </si>
  <si>
    <t>心肺复苏假人</t>
  </si>
  <si>
    <t>冠邦医学科技</t>
  </si>
  <si>
    <t>CR1632纽扣电池</t>
  </si>
  <si>
    <t>松下</t>
  </si>
  <si>
    <t>汽车电瓶线搭火线</t>
  </si>
  <si>
    <t>【德国精工】纯紫铜线2.5米加粗1500A</t>
  </si>
  <si>
    <t>6.3MM接线端子线</t>
  </si>
  <si>
    <t>6.3MM</t>
  </si>
  <si>
    <t>绝缘电阻测试仪</t>
  </si>
  <si>
    <t>MF287 「德力西电气高精度703A绝缘接地电阻测试仪</t>
  </si>
  <si>
    <t>不锈钢游标卡尺</t>
  </si>
  <si>
    <t>0-150mm</t>
  </si>
  <si>
    <t>雷达角反射器毫米波雷达校准三角反射器</t>
  </si>
  <si>
    <t>5dBa边58.2mm带万向座</t>
  </si>
  <si>
    <t>激光测距仪</t>
  </si>
  <si>
    <t>旗舰款DL50米 充电款</t>
  </si>
  <si>
    <t>无线网卡</t>
  </si>
  <si>
    <t>绿联CM448</t>
  </si>
  <si>
    <t>DC电源线</t>
  </si>
  <si>
    <t>0.75平DC5521公头30厘米</t>
  </si>
  <si>
    <t>0.75平DC5521母头30厘米</t>
  </si>
  <si>
    <t>空气开关</t>
  </si>
  <si>
    <t>NXB-63 3p正泰</t>
  </si>
  <si>
    <t>NXB-63 1p正泰</t>
  </si>
  <si>
    <t>按钮开关</t>
  </si>
  <si>
    <t>自复位22mm红色</t>
  </si>
  <si>
    <t>自复位22mm黄色</t>
  </si>
  <si>
    <t>自复位22mm绿色</t>
  </si>
  <si>
    <t>高速内存卡</t>
  </si>
  <si>
    <t>长城gp300/32G</t>
  </si>
  <si>
    <t>块</t>
  </si>
  <si>
    <t xml:space="preserve">3芯电源线 </t>
  </si>
  <si>
    <t xml:space="preserve">【1.5 平方】3c认证 三插裸尾线 </t>
  </si>
  <si>
    <t>汽车改装保险丝盒</t>
  </si>
  <si>
    <t>6路保险丝盒1进6出</t>
  </si>
  <si>
    <t>冲击钻</t>
  </si>
  <si>
    <t>东成FF02-28/FF03-28</t>
  </si>
  <si>
    <t>RV单芯多股软电线</t>
  </si>
  <si>
    <t>0.75平方毫米红色</t>
  </si>
  <si>
    <t>卷</t>
  </si>
  <si>
    <t>0.75平方毫米黑色</t>
  </si>
  <si>
    <t>DC-DC可调稳压电源模块</t>
  </si>
  <si>
    <t>LM2596</t>
  </si>
  <si>
    <t>玻璃门锁</t>
  </si>
  <si>
    <t>信琪智BLMS01铜芯款304不锈钢</t>
  </si>
  <si>
    <t>车内除霉剂汽车内饰专用皮革座椅顶棚发霉斑霉菌去异味防霉清洁剂</t>
  </si>
  <si>
    <t>去除车内发霉菌斑</t>
  </si>
  <si>
    <t>瓶</t>
  </si>
  <si>
    <t>合计金额（小写）：</t>
  </si>
  <si>
    <t xml:space="preserve">                       合计金额大写：</t>
  </si>
  <si>
    <t>注：1.以上所有项目报价均包括本项目采购需求和投入使用的所有费用，包括但不限于材料、制作、运输、保险、税款、安装及后续保修期内的维修维护服务等费用。2.投标人不得对报价表的格式和内容进行修改，填表字迹清晰。</t>
  </si>
  <si>
    <t>项目相关附图及链接（以图片为准，链接仅供参考）</t>
  </si>
  <si>
    <t>图片对应网上购买链接</t>
  </si>
  <si>
    <t>图片</t>
  </si>
  <si>
    <t>https://item.taobao.com/item.htm?ali_refid=a3_430582_1006%3A1102824816%3AH%3AVL1TU0o6b5m%2FCfZAPMNUvg%3D%3D%3Aa29c180e3c37810b98af29826901d0b9&amp;ali_trackid=282_a29c180e3c37810b98af29826901d0b9&amp;id=860836548561&amp;mi_id=0000jpOeNOLy7nwdK9Oz5hiUwA-16Sq65fJzXLzB1bu9czM&amp;mm_sceneid=1_0_12631271_0_0&amp;priceTId=214783ee17919845322274281e111d&amp;spm=a21n57.1.item.1&amp;utparam=%7B%22aplus_abtest%22%3A%22016cdcb4b9cb342f6cb2d011866c84d4%22%7D&amp;xxc=ad_ztc</t>
  </si>
  <si>
    <t>https://item.taobao.com/item.htm?ali_refid=a3_420434_1006%3A1536230158%3AH%3AEA12VlJebatcQppxDtt21mL7fB1x3pfO%3A2b80e4cc9c002a3e7b0d47876f73ef78&amp;ali_trackid=282_2b80e4cc9c002a3e7b0d47876f73ef78&amp;id=717329880822&amp;mi_id=0000hJG4WBDAW184f5GhVwj4SaW3vnkcQy0L5YcUa1bE7ME&amp;mm_sceneid=1_0_2086320131_0_0&amp;skuId=6288896934813&amp;spm=a21n57.1.hoverItem.5&amp;utparam=%7B%22aplus_abtest%22%3A%225f0922b67fec993ebba7acd53cbb497b%22%7D&amp;xxc=ad_ztc</t>
  </si>
  <si>
    <t>https://detail.tmall.com/item.htm?ali_refid=a3_mm_12852562_1778064_116286300242%3A1125291526%3AH%3A%E7%A7%BB%E5%8A%A8%E5%B7%A5%E5%85%B7%E8%BD%A6%3Ad7f22ec4ee0bcec392ebf1bc020f2b5b&amp;ali_trackid=282_d7f22ec4ee0bcec392ebf1bc020f2b5b&amp;id=544729310938&amp;mi_id=0000gmELwYJminG48i9JuX7AIupcbuGhxySliJ-ux5Mjla0&amp;mm_sceneid=1_0_121741910_0_0&amp;priceTId=2147842f17920734828701205e121a&amp;skuId=5143239680029&amp;spm=a21n57.1.hoverItem.4&amp;utparam=%7B%22aplus_abtest%22%3A%228414fbde321d723706dd7de86aaf8966%22%7D&amp;xxc=taobaoSearch</t>
  </si>
  <si>
    <t>https://item.taobao.com/item.htm?ali_refid=a3_mm_12852562_1778064_116286300242%3A1971089774%3AH%3A%E9%95%BF200*%E5%AE%BD60*%E9%AB%98200%E5%8D%95%E5%B1%82%E8%B4%A7%E6%9E%B6%3Ab3756faa15377c7c7cde1da9ce0a9e01&amp;ali_trackid=318_b3756faa15377c7c7cde1da9ce0a9e01&amp;id=1062711747414&amp;mi_id=0000YVBjABFAQNnhWp5evSvXFIce7FpxNrSHVbRhyNI8HxU&amp;mm_sceneid=0_0_6795809644_0_0&amp;priceTId=2147842f17920735953208221e121a&amp;spm=a21n57.1.hoverItem.3&amp;utparam=%7B%22aplus_abtest%22%3A%22bddd8d79bd51157522e93175dd300164%22%7D&amp;xxc=taobaoSearch&amp;skuId=6146246953249</t>
  </si>
  <si>
    <t>https://item.taobao.com/item.htm?ali_refid=a3_mm_12852562_1778064_116286300242%3A1106327026%3AH%3A%E4%B8%8D%E9%94%88%E9%92%A2%E6%A1%8C%E5%AD%90%E5%B7%A5%E4%BD%9C%E5%8F%B0%E5%8A%A0%E5%8E%9A90*40*80%3A3bfd897ee2a3b4629d879645aaf43ef5&amp;ali_trackid=318_3bfd897ee2a3b4629d879645aaf43ef5&amp;id=1078086146081&amp;mi_id=00003INXpboCSHrPQo69lI6TTgNyWFpudAFmMUgKIbjVjV4&amp;mm_sceneid=0_0_45396824_0_0&amp;priceTId=2147842f17920738658862067e121a&amp;skuId=6131247109160&amp;spm=a21n57.1.hoverItem.13&amp;utparam=%7B%22aplus_abtest%22%3A%22c4f37a824a6ad032fbee3a4938974606%22%7D&amp;xxc=taobaoSearch</t>
  </si>
  <si>
    <t>https://item.taobao.com/item.htm?abbucket=14&amp;id=856236018840&amp;mi_id=0000H28SuwxnrrueeC66SIkP0P4O_TjgmfJlVAqEYiy_4d0&amp;ns=1&amp;priceTId=2147842f17920737161427802e121a&amp;skuId=5831254627797&amp;spm=a21n57.1.hoverItem.4&amp;utparam=%7B%22aplus_abtest%22%3A%220e2bbcbe6a1e85b9f4bf28f9545655d3%22%7D&amp;xxc=taobaoSearch</t>
  </si>
  <si>
    <t>https://detail.tmall.com/item.htm?ali_refid=a3_mm_12852562_1778064_116286300242%3A1151720039%3AH%3A%E6%91%A9%E6%89%98%E8%BD%A6%E5%8F%91%E5%8A%A8%E6%9C%BA%E7%A6%BB%E5%90%88%E5%99%A8%E6%8B%86%E5%8D%B8%E4%B8%93%E7%94%A8%E5%B7%A5%E5%85%B7%3A96aa0a7c580e1c209ce70cf2f82c8334&amp;ali_trackid=318_96aa0a7c580e1c209ce70cf2f82c8334&amp;id=836829393448&amp;mi_id=0000UfqY0saVn9FRhDsCqeCbfzxIArO4B0Z1q5ko1sGdF4A&amp;mm_sceneid=0_0_128856036_0_0&amp;priceTId=2147842f17920742804253399e121a&amp;skuId=5761511298684&amp;spm=a21n57.1.hoverItem.2&amp;utparam=%7B%22aplus_abtest%22%3A%22ceaec311a358ab88fe62d1e68572da3e%22%7D&amp;xxc=taobaoSearch</t>
  </si>
  <si>
    <t>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t>
  </si>
  <si>
    <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5189598654147&amp;spm=a21n57.1.hoverItem.2&amp;utparam=%7B%22aplus_abtest%22%3A%2248e603b13b67b1795d8fd340d3e88c9c%22%7D&amp;xxc=taobaoSearch</t>
  </si>
  <si>
    <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5189598654143&amp;spm=a21n57.1.hoverItem.2&amp;utparam=%7B%22aplus_abtest%22%3A%2248e603b13b67b1795d8fd340d3e88c9c%22%7D&amp;xxc=taobaoSearch</t>
  </si>
  <si>
    <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5189598654140&amp;spm=a21n57.1.hoverItem.2&amp;utparam=%7B%22aplus_abtest%22%3A%2248e603b13b67b1795d8fd340d3e88c9c%22%7D&amp;xxc=taobaoSearch</t>
  </si>
  <si>
    <t>https://item.taobao.com/item.htm?abbucket=14&amp;id=678716708301&amp;mi_id=0000DFav5pBMSglAYr-ExDPe2EaUoa8_g_8_GpswGmoGPyE&amp;ns=1&amp;priceTId=2150441f17920752100118711e11fd&amp;skuId=5929203529353&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</si>
  <si>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5929203529357&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</si>
  <si>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5929203529356&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</si>
  <si>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5929203529354&amp;spm=a21n57.1.hoverItem.9&amp;utparam=%7B%22aplus_abtest%22%3A%22dcec56d83976e5a953e09e26bf013712%22%7D&amp;xxc=taobaoSearch</t>
  </si>
  <si>
    <t>https://item.taobao.com/item.htm?abbucket=14&amp;id=678716708301&amp;mi_id=0000DFav5pBMSglAYr-ExDPe2EaUoa8_g_8_GpswGmoGPyE&amp;ns=1&amp;priceTId=2150441f17920752100118711e11fd&amp;skuId=5929203529355&amp;spm=a21n57.1.hoverItem.9&amp;utparam=%7B%22aplus_abtest%22%3A%22dcec56d83976e5a953e09e26bf013712%22%7D&amp;xxc=taobaoSearch</t>
  </si>
  <si>
    <t>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t>
  </si>
  <si>
    <t>https://detail.tmall.com/item.htm?abbucket=14&amp;id=631320305821&amp;mi_id=0000TSbhFg_NCOj4OPYvbZ-WZlvP7et7rQWMuLxjO_etPfw&amp;ns=1&amp;priceTId=2150441f17920756808011336e11fd&amp;skuId=4497575228183&amp;spm=a21n57.1.hoverItem.2&amp;utparam=%7B%22aplus_abtest%22%3A%2257e001fd63783d799d1471644dc2755d%22%7D&amp;xxc=taobaoSearch</t>
  </si>
  <si>
    <t>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t>
  </si>
  <si>
    <t>https://detail.tmall.com/item.htm?abbucket=14&amp;id=1000732972698&amp;mi_id=0000sNuiMEkVPnM-qu0NdJHQkUxXZvKG_fQXJmrYXYrICFc&amp;ns=1&amp;priceTId=2150441f17920759437415081e11fd&amp;skuId=5985574029315&amp;spm=a21n57.1.hoverItem.5&amp;utparam=%7B%22aplus_abtest%22%3A%22dd27f8af8fd686fc2a44ba78a72c039c%22%7D&amp;xxc=taobaoSearch</t>
  </si>
  <si>
    <t>万向节/接杆（1/2寸）</t>
  </si>
  <si>
    <t>https://detail.tmall.com/item.htm?ali_refid=a3_430673_1006%3A2128210807%3AH%3A8DWyYqCNR74NQVwwC%2Bs5roH2e1j8%2BPSM%3A760649f73614bf6549ff96657a00ab29&amp;ali_trackid=282_760649f73614bf6549ff96657a00ab29&amp;id=972366651824&amp;loginBonus=1&amp;mi_id=0000AcJSyehOknhh9eGqAhbney7Phh3yugf57iszZo-mIhc&amp;mm_sceneid=1_0_7133546980_0_0&amp;priceTId=214781c317920307708208903e128c&amp;skuId=6091341383057&amp;spm=a21n57.sem.item.5&amp;utparam=%7B%22aplus_abtest%22%3A%223b3fad9a5eea66d6910eeca23cb73483%22%7D&amp;xxc=ad_ztc</t>
  </si>
  <si>
    <t>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t>
  </si>
  <si>
    <t>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t>
  </si>
  <si>
    <t>https://detail.tmall.com/item.htm?abbucket=14&amp;id=655191633412&amp;mi_id=0000EBd_-XVaU6P7f2h-n44ZkNvheM9JFZHM23KJyV2oBE8&amp;ns=1&amp;priceTId=2150441f17920764840473410e11fd&amp;skuId=4760856765696&amp;spm=a21n57.1.hoverItem.6&amp;utparam=%7B%22aplus_abtest%22%3A%225bf7353fc54312b9be7bba477cfd34d9%22%7D&amp;xxc=taobaoSearch</t>
  </si>
  <si>
    <t>https://item.taobao.com/item.htm?abbucket=14&amp;id=1054904094529&amp;mi_id=00003tvVgfNwmKm9zodU9F5evPhJPuh4Of-seW6isUC_pa4&amp;ns=1&amp;priceTId=2150441f17920765589411722e11fd&amp;skuId=6095992972597&amp;spm=a21n57.1.hoverItem.8&amp;utparam=%7B%22aplus_abtest%22%3A%221c759be3e898c79308d8bb77cc214e6d%22%7D&amp;xxc=taobaoSearch</t>
  </si>
  <si>
    <t>https://item.taobao.com/item.htm?abbucket=14&amp;id=848974629198&amp;mi_id=0000KZhGiFB1k5Nw3bwsamL1AOg65o3e79OcIy3iNyu9OqI&amp;ns=1&amp;priceTId=2150441f17920766915934485e11fd&amp;skuId=5635954708201&amp;spm=a21n57.1.hoverItem.3&amp;utparam=%7B%22aplus_abtest%22%3A%22bce783aaaa1ac37255389fd9da2b3c0b%22%7D&amp;xxc=taobaoSearch</t>
  </si>
  <si>
    <t>https://item.taobao.com/item.htm?abbucket=14&amp;id=651231841033&amp;mi_id=0000UGS4Q1sAySIj2MdJRHC4BfOc7DyV4Hqg9XQ2PN1_a38&amp;ns=1&amp;skuId=4737709848183&amp;spm=a21n57.1.hoverItem.3&amp;utparam=%7B%22aplus_abtest%22%3A%229047c1fa3fa60d78017eaeb40fae2841%22%7D&amp;xxc=taobaoSearch</t>
  </si>
  <si>
    <t>https://item.taobao.com/item.htm?abbucket=14&amp;id=535603490626&amp;mi_id=0000qzCmC2nCz2mOgWJ6ujdDCyPsvUezUiVrGwS7HqP1HC0&amp;ns=1&amp;priceTId=2150441f17920770812891566e11fd&amp;spm=a21n57.1.hoverItem.2&amp;utparam=%7B%22aplus_abtest%22%3A%2218d892626f3542c2bccbac7adf79a624%22%7D&amp;xxc=taobaoSearch</t>
  </si>
  <si>
    <t>https://detail.tmall.com/item.htm?abbucket=14&amp;id=661237693532&amp;mi_id=0000JRhCYSqJrWtb4_dBdK0TBLzmx8CsTw9k_NGjUYMZWEA&amp;ns=1&amp;priceTId=2150441f17920774821835863e11fd&amp;skuId=6035909354190&amp;spm=a21n57.1.hoverItem.3&amp;utparam=%7B%22aplus_abtest%22%3A%22f95af25970cf15113c4fe7cbe6faf28e%22%7D&amp;xxc=taobaoSearch</t>
  </si>
  <si>
    <t>https://detail.tmall.com/item.htm?abbucket=14&amp;id=661237693532&amp;mi_id=0000JRhCYSqJrWtb4_dBdK0TBLzmx8CsTw9k_NGjUYMZWEA&amp;ns=1&amp;priceTId=2150441f17920774821835863e11fd&amp;skuId=5600309957479&amp;spm=a21n57.1.hoverItem.3&amp;utparam=%7B%22aplus_abtest%22%3A%22f95af25970cf15113c4fe7cbe6faf28e%22%7D&amp;xxc=taobaoSearch</t>
  </si>
  <si>
    <t>https://detail.tmall.com/item.htm?abbucket=14&amp;id=661237693532&amp;mi_id=0000JRhCYSqJrWtb4_dBdK0TBLzmx8CsTw9k_NGjUYMZWEA&amp;ns=1&amp;priceTId=2150441f17920774821835863e11fd&amp;skuId=4771756761110&amp;spm=a21n57.1.hoverItem.3&amp;utparam=%7B%22aplus_abtest%22%3A%22f95af25970cf15113c4fe7cbe6faf28e%22%7D&amp;xxc=taobaoSearch</t>
  </si>
  <si>
    <t>橡胶锤</t>
  </si>
  <si>
    <t>https://detail.tmall.com/item.htm?abbucket=14&amp;id=44781136693&amp;mi_id=0000NS_qEe7usBduKVZJ8NOekeLgT71KBktgVp0rrptSyD0&amp;ns=1&amp;priceTId=2150441f17920773525684813e11fd&amp;skuId=99452976619&amp;spm=a21n57.1.hoverItem.2&amp;utparam=%7B%22aplus_abtest%22%3A%2226fbbc940d79254ee5fcb4a88c22aeb3%22%7D&amp;xxc=taobaoSearch</t>
  </si>
  <si>
    <t>https://detail.tmall.com/item.htm?ali_refid=a3_mm_12852562_1778064_116286300242%3A1150728631%3AH%3A%E7%94%B5%E5%8A%A8%E6%89%B3%E6%89%8B%3A239ecf5943edb3d12e985500ac6ba33a&amp;ali_trackid=282_239ecf5943edb3d12e985500ac6ba33a&amp;id=626109893511&amp;mi_id=0000l23ZX0xZWFY3CmqyhTGQVMDHwYx8hkLPR1dV5rqIQfg&amp;mm_sceneid=1_0_124919176_0_0&amp;priceTId=213e038717920778099273095e10af&amp;skuId=6310807558528&amp;spm=a21n57.1.hoverItem.2&amp;utparam=%7B%22aplus_abtest%22%3A%224dc8e7d903a4ad16574e388deda5c4df%22%7D&amp;xxc=taobaoSearch</t>
  </si>
  <si>
    <t>https://detail.tmall.com/item.htm?abbucket=14&amp;id=716489948046&amp;mi_id=00004plUhbtoUIHzQMBi1629XAxtEdVq0YP040u3-3X7I0U&amp;ns=1&amp;priceTId=213e038717920779879668702e10af&amp;skuId=5007159789477&amp;spm=a21n57.1.hoverItem.8&amp;utparam=%7B%22aplus_abtest%22%3A%22edfbaca9318cb0a0d7ee29c75f19a269%22%7D&amp;xxc=taobaoSearch</t>
  </si>
  <si>
    <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5007159789485</t>
  </si>
  <si>
    <t>https://detail.tmall.com/item.htm?abbucket=14&amp;id=716489948046&amp;mi_id=00004plUhbtoUIHzQMBi1629XAxtEdVq0YP040u3-3X7I0U&amp;ns=1&amp;priceTId=213e038717920779879668702e10af&amp;skuId=5930177671977&amp;spm=a21n57.1.hoverItem.8&amp;utparam=%7B%22aplus_abtest%22%3A%22edfbaca9318cb0a0d7ee29c75f19a269%22%7D&amp;xxc=taobaoSearch</t>
  </si>
  <si>
    <t>https://detail.tmall.com/item.htm?abbucket=14&amp;id=716489948046&amp;mi_id=00004plUhbtoUIHzQMBi1629XAxtEdVq0YP040u3-3X7I0U&amp;ns=1&amp;priceTId=213e038717920779879668702e10af&amp;skuId=5007159789478&amp;spm=a21n57.1.hoverItem.8&amp;utparam=%7B%22aplus_abtest%22%3A%22edfbaca9318cb0a0d7ee29c75f19a269%22%7D&amp;xxc=taobaoSearch</t>
  </si>
  <si>
    <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5007159789486</t>
  </si>
  <si>
    <t>https://detail.tmall.com/item.htm?abbucket=14&amp;id=716489948046&amp;mi_id=00004plUhbtoUIHzQMBi1629XAxtEdVq0YP040u3-3X7I0U&amp;ns=1&amp;priceTId=213e038717920779879668702e10af&amp;skuId=5930177671978&amp;spm=a21n57.1.hoverItem.8&amp;utparam=%7B%22aplus_abtest%22%3A%22edfbaca9318cb0a0d7ee29c75f19a269%22%7D&amp;xxc=taobaoSearch</t>
  </si>
  <si>
    <t>https://detail.tmall.com/item.htm?abbucket=14&amp;id=43669290499&amp;mi_id=0000gN1nQfGQjhFRBzqJGSV9Raee35IOKkmrZnzYokvs7UM&amp;ns=1&amp;priceTId=214786ed17920784900737887e109c&amp;skuId=3406900742799&amp;spm=a21n57.1.hoverItem.3&amp;utparam=%7B%22aplus_abtest%22%3A%2243fd51e5567d10d7d7a09d222e46bdc2%22%7D&amp;xxc=taobaoSearch</t>
  </si>
  <si>
    <t>https://detail.tmall.com/item.htm?abbucket=14&amp;id=647975268419&amp;mi_id=0000_wEyHQ8PSd5VDR85aqLbX-eQBe9ChtmtfxaU7BDr6D8&amp;ns=1&amp;priceTId=214786ed17920785598262998e109c&amp;skuId=4672297536452&amp;spm=a21n57.1.hoverItem.2&amp;utparam=%7B%22aplus_abtest%22%3A%2281738932082c0baaae6c75c716b976d0%22%7D&amp;xxc=taobaoSearch</t>
  </si>
  <si>
    <t>https://detail.tmall.com/item.htm?ali_refid=a3_430582_1006%3A1151144083%3AH%3AL%2FfOnGXYN7CCViZq8C%2B1TQ%3D%3D%3A159b51085795d60c689d937ef118b893&amp;ali_trackid=318_159b51085795d60c689d937ef118b893&amp;id=586070881010&amp;mi_id=0000Pl-AuvZfrD1CWC4Aie94gEKEPsHVyqgAHHgRex8Qfcg&amp;mm_sceneid=0_0_125624474_0_0&amp;priceTId=2147824d17920316144748445e1808&amp;skuId=4147215583463&amp;spm=a21n57.1.hoverItem.1&amp;utparam=%7B%22aplus_abtest%22%3A%227cceaba591b229264770fdf142e1b28e%22%7D&amp;xxc=ad_ztc</t>
  </si>
  <si>
    <t>https://e.tb.cn/h.8MKQYyhzcWbdVXM?tk=HLeFTflipuX</t>
  </si>
  <si>
    <t>https://e.tb.cn/h.8MKR7yDKMZg46N0?tk=QIc9TflTpWp</t>
  </si>
  <si>
    <t>https://detail.tmall.com/item.htm?ali_refid=a3_430673_1006%3A1110782230%3AH%3AH9dWMGpY7U5zKkBmmq%2F2GQ%3D%3D%3Ae737c94625ab3552b6853f6b40303355&amp;ali_trackid=318_e737c94625ab3552b6853f6b40303355&amp;id=727428314758&amp;loginBonus=1&amp;mi_id=00001odUtM6ms1l7-fX3eRocQlY7ZEKA6YktNPKNadZnsEs&amp;mm_sceneid=0_0_109760353_0&amp;priceTId=215044ff17882280007881048e1077&amp;skuId=5719843964173&amp;spm=a21n57.sem.item.7&amp;utparam=%7B%22aplus_abtest%22%3A%22e9d294cdf680c9f577cf214ce4742e06%22%7D&amp;xxc=ad_ztc</t>
  </si>
  <si>
    <t>https://item.taobao.com/item.htm?abbucket=6&amp;id=753723229025&amp;mi_id=0000YDxQThaXs7FZv-D1C7T3iz3nGe5hFflUKDJx81p4TNg&amp;ns=1&amp;priceTId=214782e617882285163468364e1236&amp;skuId=6060026208380&amp;spm=a21n57.1.hoverItem.3&amp;utparam=%7B%22aplus_abtest%22%3A%220f03578e7e6b004618b93f8ab611524e%22%7D&amp;xxc=taobaoSearch</t>
  </si>
  <si>
    <t>https://item.taobao.com/item.htm?ali_refid=a3_430673_1006%3A1107955351%3AH%3AmhZFNKYLx9kBzYVdR5%2Fdl36Liq7KPEyvp%2FXzDCr4W8k%3D%3A274fad0e4da3cdb9e9afd6c832c847b1&amp;ali_trackid=318_274fad0e4da3cdb9e9afd6c832c847b1&amp;id=534936941512&amp;loginBonus=1&amp;mi_id=0000gXVrIfHKlMaPSy0ou-TTgfIuwTl8CqarB_Y2ZGxDuPM&amp;mm_sceneid=0_0_46234482_0&amp;priceTId=2147879517882288757966171e0ef4&amp;spm=a21n57.sem.item.49&amp;utparam=%7B%22aplus_abtest%22%3A%2246472e4cf6ef5437dd6114366a86e90a%22%7D&amp;xxc=ad_ztc&amp;skuId=5739684265624</t>
  </si>
  <si>
    <t>https://item.taobao.com/item.htm?abbucket=6&amp;id=744001627873&amp;loginBonus=1&amp;mi_id=0000mOmEQXTA4wSvj_Sb04whMhi6FJEMyrvt3h6lMQVWiiw&amp;ns=1&amp;priceTId=214783ec17882302433782608e0eb6&amp;spm=a21n57.sem.item.127.76663903yemgJo&amp;utparam=%7B%22aplus_abtest%22%3A%2257ffdb071509a4ffcf51d807103e865a%22%7D&amp;xxc=taobaoSearch</t>
  </si>
  <si>
    <t>https://item.taobao.com/item.htm?abbucket=6&amp;id=950814272958&amp;loginBonus=1&amp;mi_id=00005bTDq2vOnuwnQH6fAEN85XmWgUqWGcd6GHSHajY8Za4&amp;ns=1&amp;priceTId=213e022017882311558736751e1243&amp;skuId=6168742726685&amp;spm=a21n57.sem.item.231.76663903yemgJo&amp;utparam=%7B%22aplus_abtest%22%3A%227a035fa1bcfa286e4187acdcda6a5502%22%7D&amp;xxc=taobaoSearch</t>
  </si>
  <si>
    <t>https://e.tb.cn/h.8nBJtnUc4ZC9aXr?tk=ZlkxTUThyGL CZ007</t>
  </si>
  <si>
    <t>https://e.tb.cn/h.8oPUm0DaTrffPJ7?tk=tsi7TUiRS2k CZ009</t>
  </si>
  <si>
    <t>https://e.tb.cn/h.8okbxX04qjiwZR3?tk=mB2dTTWjenC CZ193 「飞利浦K1扩音器教师上课专用领夹式小蜜蜂无线麦克风大音量话筒」</t>
  </si>
  <si>
    <t>https://item.taobao.com/item.htm?abbucket=4&amp;id=601929514470&amp;loginBonus=1&amp;mi_id=0000LTODpyMVTnmgDzJ20KKjm3fGawavAAAeHQWUX1pvLLM&amp;ns=1&amp;priceTId=2150441417916230883164235e10ee&amp;skuId=6127687277200&amp;spm=a21n57.sem.item.50.29493903oD65Th&amp;utparam=%7B%22aplus_abtest%22%3A%22e42367452605b7f9e87e0985867ce224%22%7D&amp;xxc=taobaoSearch</t>
  </si>
  <si>
    <t>https://item.taobao.com/item.htm?abbucket=0&amp;id=614101999399&amp;mi_id=0000BoCHReEXnpjP5z9fuZK77791gSxzQd5EOkwsUbFX0Rs&amp;ns=1&amp;skuId=4490024174427&amp;spm=a21xtw.29978518.product_shelf.1.294f47c0eXK3kD&amp;xxc=taobaoSearch</t>
  </si>
  <si>
    <t>https://detail.tmall.com/item.htm?ali_refid=a3_430582_1006%3A1685492523%3AH%3Ac7nuoOTaZvpMmdPCKOqfQzQapoKHiqpd%3A4c8526e8631494c76e0b6524085d611f&amp;ali_trackid=318_4c8526e8631494c76e0b6524085d611f&amp;id=761967845770&amp;mi_id=0000AYs4uiZ7Qc7eXILrSv9s_i5HxZ-bri1RBLecBQ9eiSM&amp;mm_sceneid=0_0_5154984652_0_0&amp;priceTId=2147877717920487172961366e123f&amp;skuId=5938534001824&amp;spm=a21n57.1.hoverItem.1&amp;utparam=%7B%22aplus_abtest%22%3A%223cd9ddce96ea14d3f867d79492442310%22%7D&amp;xxc=ad_ztc</t>
  </si>
  <si>
    <t>https://e.tb.cn/h.j0GTegDlXFQOS57?tk=CaocTJqIRnI MF168 「心肺复苏模拟人半身全身人工呼吸心脏复苏急救训练教学医学用假人」</t>
  </si>
  <si>
    <t>https://detail.tmall.com/item.htm?ali_refid=a3_430673_1006%3A1122645460%3AH%3AcKU9HJwKhB8%2Fy3F39SIaF6INzCTikT53%3Ad004c0307eb18b1505ea026a32126187&amp;ali_trackid=318_d004c0307eb18b1505ea026a32126187&amp;id=611277585654&amp;loginBonus=1&amp;mi_id=0000-p8Yfi6jaD83DrrX7TvupwM1GBS40t22uLadEkOtdCQ&amp;mm_sceneid=0_0_111040235_0_0&amp;priceTId=213e09c917915925242434102e1158&amp;skuId=5770593456394&amp;spm=a21n57.sem.item.3&amp;utparam=%7B%22aplus_abtest%22%3A%228764d78640fc407f2222e9aa176dfd69%22%7D&amp;xxc=ad_ztc</t>
  </si>
  <si>
    <t>https://item.taobao.com/item.htm?ali_refid=a3_430673_1006%3A2732297478%3AH%3AglNNk6SpvPXES6GQXOh52IQy1kSAheBP%3A67393a20be344d06e44c56e3edf3a999&amp;ali_trackid=282_67393a20be344d06e44c56e3edf3a999&amp;id=1078286617541&amp;loginBonus=1&amp;mi_id=0000vSrlqXg7yRA4czbm7ijFugbjB41dPKs_L-aFv88IDpc&amp;mm_sceneid=1_0_10031973020_0_0&amp;priceTId=2147879c17916230529126410e1259&amp;skuId=6294168218176&amp;spm=a21n57.sem.item.2&amp;utparam=%7B%22aplus_abtest%22%3A%22a7b78838fbe079b68d403dd75f80b129%22%7D&amp;xxc=ad_ztc</t>
  </si>
  <si>
    <t>https://e.tb.cn/h.jZfQTdQ0T8JpA00?tk=OLj7TJJTAAB HU071 「1平方线 4.8 6.3MM接线端子线 定时器开关继电器 冷压端子带皮套」</t>
  </si>
  <si>
    <t>https://e.tb.cn/h.j0uEB3FbHqINIz8?tk=BkR0TJrTV5l MF287 「德力西电气高精度703A绝缘接地电阻测试仪自动测量免手摇数字仪表」</t>
  </si>
  <si>
    <t>https://detail.tmall.com/item.htm?ali_refid=a3_430673_1006%3A1197940026%3AH%3AJP7Z64222iCHKGt2skNK8w%3D%3D%3A04bffa0609f4515b9104b3fb8647c52d&amp;ali_trackid=282_04bffa0609f4515b9104b3fb8647c52d&amp;id=873767547861&amp;loginBonus=1&amp;mi_id=0000il31X7QaOtkAF0FmOab_1VnhvymGCfTVKxrHfdWTBaw&amp;mm_sceneid=1_0_325080030_0_0&amp;priceTId=215047cd17916250863012538e1024&amp;skuId=6128015047839&amp;spm=a21n57.sem.item.318&amp;utparam=%7B%22aplus_abtest%22%3A%22a494295f66db6eae38d61a70cf962ba1%22%7D&amp;xxc=ad_ztc</t>
  </si>
  <si>
    <t>https://item.taobao.com/item.htm?ali_refid=a3_430673_1006%3A1688605596%3AH%3A5JU69P62xJbe0f1046%2B%2BEQ%3D%3D%3A6bb883db291c45d3fcfd4d5c645bfbf4&amp;ali_trackid=318_6bb883db291c45d3fcfd4d5c645bfbf4&amp;id=1068945778038&amp;loginBonus=1&amp;mi_id=0000e11PSkCG80o17vLdi7Xuk_zZaCYgAMP-yZ0n5Nfxo2o&amp;mm_sceneid=0_0_1177120155_0_0&amp;priceTId=215047b817916070431425665e1040&amp;skuId=6283399890227&amp;spm=a21n57.sem.item.5&amp;utparam=%7B%22aplus_abtest%22%3A%229ec2c1dc1590e3616488237e74329dd7%22%7D&amp;xxc=ad_ztc</t>
  </si>
  <si>
    <t>https://detail.tmall.com/item.htm?ali_refid=a3_430673_1006%3A1683421224%3AH%3Ae3Z3R%2BjEXti50pnI13lJQw%3D%3D%3Afa5109a245e6f7b2439429a1c75cb2c7&amp;ali_trackid=318_fa5109a245e6f7b2439429a1c75cb2c7&amp;id=774117891755&amp;loginBonus=1&amp;mi_id=0000zfmYkfKo8DzTDHdu5XpOO0AnntvAPtKbBo29XgLRahg&amp;mm_sceneid=0_0_5182853083_0_0&amp;priceTId=2150485117916233364887490e11e0&amp;skuId=5298579165146&amp;spm=a21n57.sem.item.106&amp;utparam=%7B%22aplus_abtest%22%3A%22cbc45d519e59531345b83b4f4cc0fe5c%22%7D&amp;xxc=ad_ztc</t>
  </si>
  <si>
    <t>https://detail.tmall.com/item.htm?ali_refid=a3_430673_1006%3A1102486793%3AH%3A3RXTkFjiR3mFzJATXMSNwQ%3D%3D%3Aa21d51e3a0c1901d32971ba9eac431aa&amp;ali_trackid=282_a21d51e3a0c1901d32971ba9eac431aa&amp;id=644454393871&amp;loginBonus=1&amp;mi_id=0000gogicQOD1qxgmFPG5O0rYoW5xa-nbEUgF6tTmZ3x3BU&amp;mm_sceneid=1_0_14414497_0_0&amp;priceTId=215047cd17916235465628542e1024&amp;skuId=5982976588864&amp;spm=a21n57.sem.item.151&amp;utparam=%7B%22aplus_abtest%22%3A%224f4a8b9d472b38e3d43fb7d54092e3b3%22%7D&amp;xxc=ad_ztc</t>
  </si>
  <si>
    <t>https://item.taobao.com/item.htm?abbucket=14&amp;id=625144304574&amp;loginBonus=1&amp;mi_id=0000uyYFmLmtaL2HbpYgVNUP3ZAmfTXixHwNEqaCiyXcKlM&amp;ns=1&amp;priceTId=215047cd17916237337192092e1024&amp;skuId=4606253851130&amp;spm=a21n57.sem.item.6.e6253903mfzJJV&amp;utparam=%7B%22aplus_abtest%22%3A%222580e700ce911047b3d8d2d4d01db4d3%22%7D&amp;xxc=taobaoSearch</t>
  </si>
  <si>
    <t>https://item.taobao.com/item.htm?abbucket=14&amp;id=625144304574&amp;loginBonus=1&amp;mi_id=0000uyYFmLmtaL2HbpYgVNUP3ZAmfTXixHwNEqaCiyXcKlM&amp;ns=1&amp;priceTId=215047cd17916237337192092e1024&amp;skuId=4606253851131&amp;spm=a21n57.sem.item.6.e6253903mfzJJV&amp;utparam=%7B%22aplus_abtest%22%3A%222580e700ce911047b3d8d2d4d01db4d3%22%7D&amp;xxc=taobaoSearch</t>
  </si>
  <si>
    <t>https://item.taobao.com/item.htm?ali_refid=a3_430673_1006%3A1152473637%3AN%3A4esHWIxQPtwyC6Z7uvVuP32trDRs9%2Fqc%3A8fd772e454763acca3164b69d35083f6&amp;ali_trackid=1_8fd772e454763acca3164b69d35083f6&amp;id=568262210006&amp;loginBonus=1&amp;mi_id=0000AFQ9zIuaq-b3wuOI6ujEJxw4ZDJzXz21qbFgOHKJ1uY&amp;mm_sceneid=1_0_43618761_0_0&amp;priceTId=215047cd17916239178534750e1024&amp;skuId=3629110696944&amp;spm=a21n57.sem.item.2&amp;utparam=%7B%22aplus_abtest%22%3A%22613027bb503c24187cebf0b6e0c2b34b%22%7D&amp;xxc=ad_ztc</t>
  </si>
  <si>
    <t>https://item.taobao.com/item.htm?abbucket=0&amp;id=806408745005&amp;mi_id=000070xBXln0cpmxCLlpEs4rKarcPBrkcGZKKVEaWE-z1bc&amp;ns=1&amp;skuId=5653264263448&amp;spm=a21xtw.29978516.product_shelf.1.7ab762acnMVlJi&amp;xxc=taobaoSearch</t>
  </si>
  <si>
    <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6024515501518&amp;spm=a21n57.sem.item.78&amp;utparam=%7B%22aplus_abtest%22%3A%2273d37176f5d3c5b73ff3d394f727e68c%22%7D&amp;xxc=ad_ztc</t>
  </si>
  <si>
    <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6024515501520&amp;spm=a21n57.sem.item.78&amp;utparam=%7B%22aplus_abtest%22%3A%2273d37176f5d3c5b73ff3d394f727e68c%22%7D&amp;xxc=ad_ztc</t>
  </si>
  <si>
    <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6024515501519&amp;spm=a21n57.sem.item.78&amp;utparam=%7B%22aplus_abtest%22%3A%2273d37176f5d3c5b73ff3d394f727e68c%22%7D&amp;xxc=ad_ztc</t>
  </si>
  <si>
    <t>https://detail.tmall.com/item.htm?ali_refid=a3_430673_1006%3A1681510282%3AH%3AiyApu13sdQ4%2F0NSHF5FOOw%3D%3D%3A900c14e166950c903d21118a25dc53cc&amp;ali_trackid=318_900c14e166950c903d21118a25dc53cc&amp;id=1075601547408&amp;loginBonus=1&amp;mi_id=0000k745FzqLTHNaCeVreWEQoZ5C5PePF_dip6dbx0PZqHU&amp;mm_sceneid=0_0_4540756582_0_0&amp;priceTId=215047cd17916244255036274e1024&amp;skuId=6145242485033&amp;spm=a21n57.sem.item.92&amp;utparam=%7B%22aplus_abtest%22%3A%22213dd3a78247bc31531e9e421d52de09%22%7D&amp;xxc=ad_ztc</t>
  </si>
  <si>
    <t>https://detail.tmall.com/item.htm?ali_refid=a3_430673_1006%3A1683690158%3AH%3AEk6m293Ly2wyk%2FwsVKHxTA%3D%3D%3A14f87f3503f1b37f0b0a2eed6bd7e87c&amp;ali_trackid=318_14f87f3503f1b37f0b0a2eed6bd7e87c&amp;id=750570376980&amp;loginBonus=1&amp;mi_id=0000DI1I3Ens7KRNyZSkfAW7JW9vx4g8bW10zbNMXseqBoE&amp;mm_sceneid=0_0_4550324869_0_0&amp;priceTId=215047cd17916245433216036e1024&amp;skuId=5178666565349&amp;spm=a21n57.sem.item.141&amp;utparam=%7B%22aplus_abtest%22%3A%22ebf823273d1deb4bd1b338a40b29ff3a%22%7D&amp;xxc=ad_ztc</t>
  </si>
  <si>
    <t>https://item.taobao.com/item.htm?ali_refid=a3_430673_1006%3A2659243432%3AH%3AjtrjQjd8UR2p%2BsscIGpaQmGENFd5d8YC%3Ae00fdab419097b4462266553db6cd286&amp;ali_trackid=282_e00fdab419097b4462266553db6cd286&amp;id=1079628003027&amp;loginBonus=1&amp;mi_id=0000rHKomfDzbDpVaBkFzI3XF8hwPW2A5h0bQEIeFvmIkvs&amp;mm_sceneid=1_0_7632275977_0_0&amp;priceTId=215047cd17916246718036645e1024&amp;skuId=6134375269184&amp;spm=a21n57.sem.item.193&amp;utparam=%7B%22aplus_abtest%22%3A%22e6da20651ffcfcb1160f28fa4155944a%22%7D&amp;xxc=ad_ztc</t>
  </si>
  <si>
    <t>https://item.taobao.com/item.htm?ali_refid=a3_430673_1006%3A1110596540%3AH%3A2D5Lm21awYTGaC8VQ0YoyxqQ82wPEQkb%3Aa54209dc2b5befad8e87d5efd792d222&amp;ali_trackid=282_a54209dc2b5befad8e87d5efd792d222&amp;id=679053469267&amp;loginBonus=1&amp;mi_id=0000VYIIl45QwFZnhUn6igeKCMOwpf-1JoU3I4Jfhwt-euY&amp;mm_sceneid=1_0_54591785_0_0&amp;priceTId=215047cd17916248332391128e1024&amp;skuId=6134056612929&amp;spm=a21n57.sem.item.237&amp;utparam=%7B%22aplus_abtest%22%3A%226e6c5fba139f0d54f277fec168a36b84%22%7D&amp;xxc=ad_ztc</t>
  </si>
  <si>
    <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5058088426374&amp;spm=a21n57.sem.item.366&amp;utparam=%7B%22aplus_abtest%22%3A%22a852ef639f48ddf5dbdd3d7f3d4d0de8%22%7D&amp;xxc=ad_ztc</t>
  </si>
  <si>
    <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5058088426384&amp;spm=a21n57.sem.item.366&amp;utparam=%7B%22aplus_abtest%22%3A%22a852ef639f48ddf5dbdd3d7f3d4d0de8%22%7D&amp;xxc=ad_ztc</t>
  </si>
  <si>
    <t>https://e.tb.cn/h.jZN8hJAKdTgBBPx?tk=5d6GTr0bMiV CZ028 「新款 DC-DC可调稳压电源模块 LM2596降压模块 带电压表显示 蓝板」</t>
  </si>
  <si>
    <t>https://detail.tmall.com/item.htm?ali_refid=a3_430673_1006%3A1283280095%3AH%3AtDO1M7frzNMUdgTN5Ipm2PahxXcs4o5p%3A3b9c7cf95d3b88272d6f92155628fc79&amp;ali_trackid=318_3b9c7cf95d3b88272d6f92155628fc79&amp;id=624423858074&amp;loginBonus=1&amp;mi_id=0000sw_YJNmbIWUaIRNtorNuGTnbHZEtoyjXxx6zj4Hgzuk&amp;mm_sceneid=0_0_1052640058_0_0&amp;priceTId=215047cd17916255537136678e1024&amp;skuId=4801370231997&amp;spm=a21n57.sem.item.48&amp;utparam=%7B%22aplus_abtest%22%3A%22996f0aacee3744c304008815bed77b92%22%7D&amp;xxc=ad_ztc</t>
  </si>
  <si>
    <t xml:space="preserve">https://e.tb.cn/h.jZocQtsAJ3q4WoY?tk=NGWZTI9dSeb HU293 「车内除霉剂汽车内饰专用皮革座椅顶棚发霉斑霉菌去异味防霉清洁剂」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</si>
</sst>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0"/>
      <name val="Microsoft YaHei"/>
      <charset val="134"/>
    </font>
    <font>
      <b/>
      <sz val="16"/>
      <name val="宋体"/>
      <charset val="134"/>
    </font>
    <font>
      <b/>
      <sz val="14"/>
      <name val="宋体"/>
      <charset val="134"/>
    </font>
    <font>
      <sz val="11"/>
      <name val="等线"/>
      <charset val="134"/>
    </font>
    <font>
      <sz val="11"/>
      <color theme="1"/>
      <name val="宋体"/>
      <charset val="134"/>
      <scheme val="minor"/>
    </font>
    <font>
      <u/>
      <sz val="11"/>
      <color rgb="FF800080"/>
      <name val="宋体"/>
      <charset val="134"/>
      <scheme val="minor"/>
    </font>
    <font>
      <u/>
      <sz val="11"/>
      <color rgb="FF0000FF"/>
      <name val="宋体"/>
      <charset val="134"/>
      <scheme val="minor"/>
    </font>
    <font>
      <u/>
      <sz val="11"/>
      <color theme="10"/>
      <name val="宋体"/>
      <charset val="134"/>
      <scheme val="minor"/>
    </font>
    <font>
      <sz val="10"/>
      <name val="宋体"/>
      <charset val="134"/>
    </font>
    <font>
      <sz val="12"/>
      <color theme="1"/>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color theme="1"/>
      <name val="SimSu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3" borderId="10" applyNumberFormat="0" applyAlignment="0" applyProtection="0">
      <alignment vertical="center"/>
    </xf>
    <xf numFmtId="0" fontId="18" fillId="4" borderId="11" applyNumberFormat="0" applyAlignment="0" applyProtection="0">
      <alignment vertical="center"/>
    </xf>
    <xf numFmtId="0" fontId="19" fillId="4" borderId="10" applyNumberFormat="0" applyAlignment="0" applyProtection="0">
      <alignment vertical="center"/>
    </xf>
    <xf numFmtId="0" fontId="20" fillId="5"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5" fillId="10" borderId="0" applyNumberFormat="0" applyBorder="0" applyAlignment="0" applyProtection="0">
      <alignment vertical="center"/>
    </xf>
    <xf numFmtId="0" fontId="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5" fillId="18" borderId="0" applyNumberFormat="0" applyBorder="0" applyAlignment="0" applyProtection="0">
      <alignment vertical="center"/>
    </xf>
    <xf numFmtId="0" fontId="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5" fillId="30" borderId="0" applyNumberFormat="0" applyBorder="0" applyAlignment="0" applyProtection="0">
      <alignment vertical="center"/>
    </xf>
    <xf numFmtId="0" fontId="5" fillId="31" borderId="0" applyNumberFormat="0" applyBorder="0" applyAlignment="0" applyProtection="0">
      <alignment vertical="center"/>
    </xf>
    <xf numFmtId="0" fontId="26" fillId="32" borderId="0" applyNumberFormat="0" applyBorder="0" applyAlignment="0" applyProtection="0">
      <alignment vertical="center"/>
    </xf>
  </cellStyleXfs>
  <cellXfs count="37">
    <xf numFmtId="0" fontId="0" fillId="0" borderId="0" xfId="0"/>
    <xf numFmtId="0" fontId="1" fillId="0" borderId="0" xfId="0" applyFont="1" applyFill="1" applyAlignment="1">
      <alignment vertical="center"/>
    </xf>
    <xf numFmtId="0" fontId="2"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6" applyFont="1" applyFill="1" applyBorder="1" applyAlignment="1">
      <alignment horizontal="center" vertical="center" wrapText="1"/>
    </xf>
    <xf numFmtId="0" fontId="7" fillId="0" borderId="1" xfId="6" applyFill="1" applyBorder="1" applyAlignment="1">
      <alignment horizontal="center" vertical="center" wrapText="1"/>
    </xf>
    <xf numFmtId="0" fontId="0" fillId="0" borderId="1" xfId="0" applyFill="1" applyBorder="1"/>
    <xf numFmtId="0" fontId="8" fillId="0" borderId="1" xfId="6"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1" xfId="0" applyFont="1" applyFill="1" applyBorder="1" applyAlignment="1"/>
    <xf numFmtId="0" fontId="8" fillId="0" borderId="1" xfId="6" applyFont="1" applyFill="1" applyBorder="1" applyAlignment="1">
      <alignment horizontal="left" vertical="center" wrapText="1"/>
    </xf>
    <xf numFmtId="0" fontId="7" fillId="0" borderId="1" xfId="6" applyFill="1" applyBorder="1" applyAlignment="1">
      <alignment horizontal="left" vertical="center" wrapText="1"/>
    </xf>
    <xf numFmtId="0" fontId="6" fillId="0" borderId="1" xfId="6"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ill="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right" vertical="center" wrapText="1"/>
    </xf>
    <xf numFmtId="0" fontId="0" fillId="0" borderId="1" xfId="0" applyFill="1" applyBorder="1" applyAlignment="1">
      <alignment horizontal="center" vertical="center" wrapText="1"/>
    </xf>
    <xf numFmtId="0" fontId="10"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wrapText="1"/>
    </xf>
    <xf numFmtId="49" fontId="10" fillId="0" borderId="1" xfId="0" applyNumberFormat="1" applyFont="1" applyFill="1" applyBorder="1" applyAlignment="1">
      <alignment horizontal="center" vertical="center" wrapText="1"/>
    </xf>
    <xf numFmtId="58" fontId="10" fillId="0" borderId="1" xfId="0" applyNumberFormat="1" applyFont="1" applyFill="1" applyBorder="1" applyAlignment="1">
      <alignment horizontal="center" vertical="center" wrapText="1"/>
    </xf>
    <xf numFmtId="0" fontId="0" fillId="0" borderId="1" xfId="0" applyFont="1" applyFill="1" applyBorder="1" applyAlignment="1">
      <alignment horizontal="right" vertical="center" wrapText="1"/>
    </xf>
    <xf numFmtId="0" fontId="0" fillId="0" borderId="1" xfId="0" applyFont="1" applyFill="1" applyBorder="1" applyAlignment="1">
      <alignment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9" Type="http://schemas.openxmlformats.org/officeDocument/2006/relationships/image" Target="media/image99.jpeg"/><Relationship Id="rId98" Type="http://schemas.openxmlformats.org/officeDocument/2006/relationships/image" Target="media/image98.jpeg"/><Relationship Id="rId97" Type="http://schemas.openxmlformats.org/officeDocument/2006/relationships/image" Target="media/image97.png"/><Relationship Id="rId96" Type="http://schemas.openxmlformats.org/officeDocument/2006/relationships/image" Target="media/image96.png"/><Relationship Id="rId95" Type="http://schemas.openxmlformats.org/officeDocument/2006/relationships/image" Target="media/image95.png"/><Relationship Id="rId94" Type="http://schemas.openxmlformats.org/officeDocument/2006/relationships/image" Target="media/image94.png"/><Relationship Id="rId93" Type="http://schemas.openxmlformats.org/officeDocument/2006/relationships/image" Target="media/image93.png"/><Relationship Id="rId92" Type="http://schemas.openxmlformats.org/officeDocument/2006/relationships/image" Target="media/image92.png"/><Relationship Id="rId91" Type="http://schemas.openxmlformats.org/officeDocument/2006/relationships/image" Target="media/image91.png"/><Relationship Id="rId90" Type="http://schemas.openxmlformats.org/officeDocument/2006/relationships/image" Target="media/image90.png"/><Relationship Id="rId9" Type="http://schemas.openxmlformats.org/officeDocument/2006/relationships/image" Target="media/image10.jpeg"/><Relationship Id="rId89" Type="http://schemas.openxmlformats.org/officeDocument/2006/relationships/image" Target="media/image89.png"/><Relationship Id="rId88" Type="http://schemas.openxmlformats.org/officeDocument/2006/relationships/image" Target="media/image88.png"/><Relationship Id="rId87" Type="http://schemas.openxmlformats.org/officeDocument/2006/relationships/image" Target="media/image87.png"/><Relationship Id="rId86" Type="http://schemas.openxmlformats.org/officeDocument/2006/relationships/image" Target="media/image86.png"/><Relationship Id="rId85" Type="http://schemas.openxmlformats.org/officeDocument/2006/relationships/image" Target="media/image85.png"/><Relationship Id="rId84" Type="http://schemas.openxmlformats.org/officeDocument/2006/relationships/image" Target="media/image84.png"/><Relationship Id="rId83" Type="http://schemas.openxmlformats.org/officeDocument/2006/relationships/image" Target="media/image83.png"/><Relationship Id="rId82" Type="http://schemas.openxmlformats.org/officeDocument/2006/relationships/image" Target="media/image82.png"/><Relationship Id="rId81" Type="http://schemas.openxmlformats.org/officeDocument/2006/relationships/image" Target="media/image81.png"/><Relationship Id="rId80" Type="http://schemas.openxmlformats.org/officeDocument/2006/relationships/image" Target="media/image80.png"/><Relationship Id="rId8" Type="http://schemas.openxmlformats.org/officeDocument/2006/relationships/image" Target="media/image9.jpeg"/><Relationship Id="rId79" Type="http://schemas.openxmlformats.org/officeDocument/2006/relationships/image" Target="media/image79.png"/><Relationship Id="rId78" Type="http://schemas.openxmlformats.org/officeDocument/2006/relationships/image" Target="media/image78.png"/><Relationship Id="rId77" Type="http://schemas.openxmlformats.org/officeDocument/2006/relationships/image" Target="media/image77.png"/><Relationship Id="rId76" Type="http://schemas.openxmlformats.org/officeDocument/2006/relationships/image" Target="media/image76.png"/><Relationship Id="rId75" Type="http://schemas.openxmlformats.org/officeDocument/2006/relationships/image" Target="media/image75.png"/><Relationship Id="rId74" Type="http://schemas.openxmlformats.org/officeDocument/2006/relationships/image" Target="media/image74.png"/><Relationship Id="rId73" Type="http://schemas.openxmlformats.org/officeDocument/2006/relationships/image" Target="media/image73.png"/><Relationship Id="rId72" Type="http://schemas.openxmlformats.org/officeDocument/2006/relationships/image" Target="media/image72.png"/><Relationship Id="rId71" Type="http://schemas.openxmlformats.org/officeDocument/2006/relationships/image" Target="media/image71.png"/><Relationship Id="rId70" Type="http://schemas.openxmlformats.org/officeDocument/2006/relationships/image" Target="media/image70.png"/><Relationship Id="rId7" Type="http://schemas.openxmlformats.org/officeDocument/2006/relationships/image" Target="media/image8.png"/><Relationship Id="rId69" Type="http://schemas.openxmlformats.org/officeDocument/2006/relationships/image" Target="media/image69.png"/><Relationship Id="rId68" Type="http://schemas.openxmlformats.org/officeDocument/2006/relationships/image" Target="media/image68.png"/><Relationship Id="rId67" Type="http://schemas.openxmlformats.org/officeDocument/2006/relationships/image" Target="media/image67.png"/><Relationship Id="rId66" Type="http://schemas.openxmlformats.org/officeDocument/2006/relationships/image" Target="media/image66.png"/><Relationship Id="rId65" Type="http://schemas.openxmlformats.org/officeDocument/2006/relationships/image" Target="media/image65.png"/><Relationship Id="rId64" Type="http://schemas.openxmlformats.org/officeDocument/2006/relationships/image" Target="media/image64.png"/><Relationship Id="rId63" Type="http://schemas.openxmlformats.org/officeDocument/2006/relationships/image" Target="media/image63.png"/><Relationship Id="rId62" Type="http://schemas.openxmlformats.org/officeDocument/2006/relationships/image" Target="media/image62.png"/><Relationship Id="rId61" Type="http://schemas.openxmlformats.org/officeDocument/2006/relationships/image" Target="media/image61.png"/><Relationship Id="rId60" Type="http://schemas.openxmlformats.org/officeDocument/2006/relationships/image" Target="media/image60.png"/><Relationship Id="rId6" Type="http://schemas.openxmlformats.org/officeDocument/2006/relationships/image" Target="media/image7.png"/><Relationship Id="rId59" Type="http://schemas.openxmlformats.org/officeDocument/2006/relationships/image" Target="media/image59.png"/><Relationship Id="rId58" Type="http://schemas.openxmlformats.org/officeDocument/2006/relationships/image" Target="media/image58.png"/><Relationship Id="rId57" Type="http://schemas.openxmlformats.org/officeDocument/2006/relationships/image" Target="media/image57.png"/><Relationship Id="rId56" Type="http://schemas.openxmlformats.org/officeDocument/2006/relationships/image" Target="media/image56.png"/><Relationship Id="rId55" Type="http://schemas.openxmlformats.org/officeDocument/2006/relationships/image" Target="media/image55.png"/><Relationship Id="rId54" Type="http://schemas.openxmlformats.org/officeDocument/2006/relationships/image" Target="media/image54.png"/><Relationship Id="rId53" Type="http://schemas.openxmlformats.org/officeDocument/2006/relationships/image" Target="media/image53.png"/><Relationship Id="rId52" Type="http://schemas.openxmlformats.org/officeDocument/2006/relationships/image" Target="media/image52.png"/><Relationship Id="rId51" Type="http://schemas.openxmlformats.org/officeDocument/2006/relationships/image" Target="media/image51.png"/><Relationship Id="rId50" Type="http://schemas.openxmlformats.org/officeDocument/2006/relationships/image" Target="media/image50.png"/><Relationship Id="rId5" Type="http://schemas.openxmlformats.org/officeDocument/2006/relationships/image" Target="media/image6.png"/><Relationship Id="rId49" Type="http://schemas.openxmlformats.org/officeDocument/2006/relationships/image" Target="media/image49.png"/><Relationship Id="rId48" Type="http://schemas.openxmlformats.org/officeDocument/2006/relationships/image" Target="media/image48.png"/><Relationship Id="rId47" Type="http://schemas.openxmlformats.org/officeDocument/2006/relationships/image" Target="media/image47.png"/><Relationship Id="rId46" Type="http://schemas.openxmlformats.org/officeDocument/2006/relationships/image" Target="media/image46.png"/><Relationship Id="rId45" Type="http://schemas.openxmlformats.org/officeDocument/2006/relationships/image" Target="media/image45.png"/><Relationship Id="rId44" Type="http://schemas.openxmlformats.org/officeDocument/2006/relationships/image" Target="media/image44.png"/><Relationship Id="rId43" Type="http://schemas.openxmlformats.org/officeDocument/2006/relationships/image" Target="media/image43.png"/><Relationship Id="rId42" Type="http://schemas.openxmlformats.org/officeDocument/2006/relationships/image" Target="media/image42.png"/><Relationship Id="rId41" Type="http://schemas.openxmlformats.org/officeDocument/2006/relationships/image" Target="media/image41.png"/><Relationship Id="rId40" Type="http://schemas.openxmlformats.org/officeDocument/2006/relationships/image" Target="media/image40.png"/><Relationship Id="rId4" Type="http://schemas.openxmlformats.org/officeDocument/2006/relationships/image" Target="media/image5.jpeg"/><Relationship Id="rId39" Type="http://schemas.openxmlformats.org/officeDocument/2006/relationships/image" Target="media/image39.png"/><Relationship Id="rId38" Type="http://schemas.openxmlformats.org/officeDocument/2006/relationships/image" Target="media/image38.png"/><Relationship Id="rId37" Type="http://schemas.openxmlformats.org/officeDocument/2006/relationships/image" Target="media/image37.png"/><Relationship Id="rId36" Type="http://schemas.openxmlformats.org/officeDocument/2006/relationships/image" Target="media/image36.png"/><Relationship Id="rId35" Type="http://schemas.openxmlformats.org/officeDocument/2006/relationships/image" Target="media/image35.png"/><Relationship Id="rId34" Type="http://schemas.openxmlformats.org/officeDocument/2006/relationships/image" Target="media/image34.png"/><Relationship Id="rId33" Type="http://schemas.openxmlformats.org/officeDocument/2006/relationships/image" Target="media/image33.png"/><Relationship Id="rId32" Type="http://schemas.openxmlformats.org/officeDocument/2006/relationships/image" Target="media/image32.png"/><Relationship Id="rId31" Type="http://schemas.openxmlformats.org/officeDocument/2006/relationships/image" Target="media/image31.png"/><Relationship Id="rId30" Type="http://schemas.openxmlformats.org/officeDocument/2006/relationships/image" Target="media/image30.png"/><Relationship Id="rId3" Type="http://schemas.openxmlformats.org/officeDocument/2006/relationships/image" Target="media/image4.png"/><Relationship Id="rId29" Type="http://schemas.openxmlformats.org/officeDocument/2006/relationships/image" Target="media/image29.png"/><Relationship Id="rId28" Type="http://schemas.openxmlformats.org/officeDocument/2006/relationships/image" Target="media/image28.png"/><Relationship Id="rId27" Type="http://schemas.openxmlformats.org/officeDocument/2006/relationships/image" Target="media/image27.png"/><Relationship Id="rId26" Type="http://schemas.openxmlformats.org/officeDocument/2006/relationships/image" Target="media/image26.png"/><Relationship Id="rId25" Type="http://schemas.openxmlformats.org/officeDocument/2006/relationships/image" Target="media/image25.png"/><Relationship Id="rId24" Type="http://schemas.openxmlformats.org/officeDocument/2006/relationships/image" Target="media/image24.png"/><Relationship Id="rId23" Type="http://schemas.openxmlformats.org/officeDocument/2006/relationships/image" Target="media/image23.png"/><Relationship Id="rId22" Type="http://schemas.openxmlformats.org/officeDocument/2006/relationships/image" Target="media/image22.png"/><Relationship Id="rId21" Type="http://schemas.openxmlformats.org/officeDocument/2006/relationships/image" Target="media/image21.png"/><Relationship Id="rId20" Type="http://schemas.openxmlformats.org/officeDocument/2006/relationships/image" Target="media/image20.jpeg"/><Relationship Id="rId2" Type="http://schemas.openxmlformats.org/officeDocument/2006/relationships/image" Target="media/image3.png"/><Relationship Id="rId19" Type="http://schemas.openxmlformats.org/officeDocument/2006/relationships/image" Target="media/image19.jpeg"/><Relationship Id="rId18" Type="http://schemas.openxmlformats.org/officeDocument/2006/relationships/image" Target="media/image18.png"/><Relationship Id="rId17" Type="http://schemas.openxmlformats.org/officeDocument/2006/relationships/image" Target="media/image17.png"/><Relationship Id="rId16" Type="http://schemas.openxmlformats.org/officeDocument/2006/relationships/image" Target="media/image1.jpeg"/><Relationship Id="rId15" Type="http://schemas.openxmlformats.org/officeDocument/2006/relationships/image" Target="media/image16.png"/><Relationship Id="rId14" Type="http://schemas.openxmlformats.org/officeDocument/2006/relationships/image" Target="media/image15.png"/><Relationship Id="rId13" Type="http://schemas.openxmlformats.org/officeDocument/2006/relationships/image" Target="media/image14.png"/><Relationship Id="rId12" Type="http://schemas.openxmlformats.org/officeDocument/2006/relationships/image" Target="media/image13.png"/><Relationship Id="rId11" Type="http://schemas.openxmlformats.org/officeDocument/2006/relationships/image" Target="media/image12.png"/><Relationship Id="rId103" Type="http://schemas.openxmlformats.org/officeDocument/2006/relationships/image" Target="media/image103.png"/><Relationship Id="rId102" Type="http://schemas.openxmlformats.org/officeDocument/2006/relationships/image" Target="media/image102.png"/><Relationship Id="rId101" Type="http://schemas.openxmlformats.org/officeDocument/2006/relationships/image" Target="media/image101.png"/><Relationship Id="rId100" Type="http://schemas.openxmlformats.org/officeDocument/2006/relationships/image" Target="media/image100.png"/><Relationship Id="rId10" Type="http://schemas.openxmlformats.org/officeDocument/2006/relationships/image" Target="media/image11.jpeg"/><Relationship Id="rId1" Type="http://schemas.openxmlformats.org/officeDocument/2006/relationships/image" Target="media/image2.jpeg"/></Relationships>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www.wps.cn/officeDocument/2020/cellImage" Target="cellimag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3</xdr:col>
      <xdr:colOff>15240</xdr:colOff>
      <xdr:row>78</xdr:row>
      <xdr:rowOff>19050</xdr:rowOff>
    </xdr:from>
    <xdr:ext cx="1546860" cy="1131570"/>
    <xdr:pic>
      <xdr:nvPicPr>
        <xdr:cNvPr id="11" name="Image 17" descr="Picture"/>
        <xdr:cNvPicPr/>
      </xdr:nvPicPr>
      <xdr:blipFill>
        <a:blip r:embed="rId1" cstate="print"/>
        <a:srcRect l="-800" r="3200" b="50910"/>
        <a:stretch>
          <a:fillRect/>
        </a:stretch>
      </xdr:blipFill>
      <xdr:spPr>
        <a:xfrm>
          <a:off x="4330065" y="157318710"/>
          <a:ext cx="1546860" cy="1131570"/>
        </a:xfrm>
        <a:prstGeom prst="rect">
          <a:avLst/>
        </a:prstGeom>
      </xdr:spPr>
    </xdr:pic>
    <xdr:clientData/>
  </xdr:one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9" Type="http://schemas.openxmlformats.org/officeDocument/2006/relationships/hyperlink" Target="https://e.tb.cn/h.j0uEB3FbHqINIz8?tk=BkR0TJrTV5l MF287 &#12300;&#24503;&#21147;&#35199;&#30005;&#27668;&#39640;&#31934;&#24230;703A&#32477;&#32536;&#25509;&#22320;&#30005;&#38459;&#27979;&#35797;&#20202;&#33258;&#21160;&#27979;&#37327;&#20813;&#25163;&#25671;&#25968;&#23383;&#20202;&#34920;&#12301;" TargetMode="External"/><Relationship Id="rId8" Type="http://schemas.openxmlformats.org/officeDocument/2006/relationships/hyperlink" Target="https://e.tb.cn/h.jZfQTdQ0T8JpA00?tk=OLj7TJJTAAB HU071 &#12300;1&#24179;&#26041;&#32447; 4.8 6.3MM&#25509;&#32447;&#31471;&#23376;&#32447; &#23450;&#26102;&#22120;&#24320;&#20851;&#32487;&#30005;&#22120; &#20919;&#21387;&#31471;&#23376;&#24102;&#30382;&#22871;&#12301;" TargetMode="External"/><Relationship Id="rId70" Type="http://schemas.openxmlformats.org/officeDocument/2006/relationships/hyperlink" Target="https://item.taobao.com/item.htm?ali_refid=a3_420434_1006%3A1536230158%3AH%3AEA12VlJebatcQppxDtt21mL7fB1x3pfO%3A2b80e4cc9c002a3e7b0d47876f73ef78&amp;ali_trackid=282_2b80e4cc9c002a3e7b0d47876f73ef78&amp;id=717329880822&amp;mi_id=0000hJG4WBDAW184f5GhVwj4SaW3vnkcQy0L5YcUa1bE7ME&amp;mm_sceneid=1_0_2086320131_0_0&amp;skuId=6288896934813&amp;spm=a21n57.1.hoverItem.5&amp;utparam=%7B%22aplus_abtest%22%3A%225f0922b67fec993ebba7acd53cbb497b%22%7D&amp;xxc=ad_ztc" TargetMode="External"/><Relationship Id="rId7" Type="http://schemas.openxmlformats.org/officeDocument/2006/relationships/hyperlink" Target="https://item.taobao.com/item.htm?ali_refid=a3_430673_1006%3A2732297478%3AH%3AglNNk6SpvPXES6GQXOh52IQy1kSAheBP%3A67393a20be344d06e44c56e3edf3a999&amp;ali_trackid=282_67393a20be344d06e44c56e3edf3a999&amp;id=1078286617541&amp;loginBonus=1&amp;mi_id=0000vSrlqXg7yRA4czbm7ijFugbjB41dPKs_L-aFv88IDpc&amp;mm_sceneid=1_0_10031973020_0_0&amp;priceTId=2147879c17916230529126410e1259&amp;skuId=6294168218176&amp;spm=a21n57.sem.item.2&amp;utparam=%7B%22aplus_abtest%22%3A%22a7b78838fbe079b68d403dd75f80b129%22%7D&amp;xxc=ad_ztc" TargetMode="External"/><Relationship Id="rId69" Type="http://schemas.openxmlformats.org/officeDocument/2006/relationships/hyperlink" Target="https://detail.tmall.com/item.htm?abbucket=14&amp;id=647975268419&amp;mi_id=0000_wEyHQ8PSd5VDR85aqLbX-eQBe9ChtmtfxaU7BDr6D8&amp;ns=1&amp;priceTId=214786ed17920785598262998e109c&amp;skuId=4672297536452&amp;spm=a21n57.1.hoverItem.2&amp;utparam=%7B%22aplus_abtest%22%3A%2281738932082c0baaae6c75c716b976d0%22%7D&amp;xxc=taobaoSearch" TargetMode="External"/><Relationship Id="rId68" Type="http://schemas.openxmlformats.org/officeDocument/2006/relationships/hyperlink" Target="https://detail.tmall.com/item.htm?abbucket=14&amp;id=43669290499&amp;mi_id=0000gN1nQfGQjhFRBzqJGSV9Raee35IOKkmrZnzYokvs7UM&amp;ns=1&amp;priceTId=214786ed17920784900737887e109c&amp;skuId=3406900742799&amp;spm=a21n57.1.hoverItem.3&amp;utparam=%7B%22aplus_abtest%22%3A%2243fd51e5567d10d7d7a09d222e46bdc2%22%7D&amp;xxc=taobaoSearch" TargetMode="External"/><Relationship Id="rId67" Type="http://schemas.openxmlformats.org/officeDocument/2006/relationships/hyperlink" Target="https://detail.tmall.com/item.htm?abbucket=14&amp;id=716489948046&amp;mi_id=00004plUhbtoUIHzQMBi1629XAxtEdVq0YP040u3-3X7I0U&amp;ns=1&amp;priceTId=213e038717920779879668702e10af&amp;skuId=5930177671978&amp;spm=a21n57.1.hoverItem.8&amp;utparam=%7B%22aplus_abtest%22%3A%22edfbaca9318cb0a0d7ee29c75f19a269%22%7D&amp;xxc=taobaoSearch" TargetMode="External"/><Relationship Id="rId66" Type="http://schemas.openxmlformats.org/officeDocument/2006/relationships/hyperlink" Target="https://detail.tmall.com/item.htm?abbucket=14&amp;id=716489948046&amp;mi_id=00004plUhbtoUIHzQMBi1629XAxtEdVq0YP040u3-3X7I0U&amp;ns=1&amp;priceTId=213e038717920779879668702e10af&amp;skuId=5930177671977&amp;spm=a21n57.1.hoverItem.8&amp;utparam=%7B%22aplus_abtest%22%3A%22edfbaca9318cb0a0d7ee29c75f19a269%22%7D&amp;xxc=taobaoSearch" TargetMode="External"/><Relationship Id="rId65" Type="http://schemas.openxmlformats.org/officeDocument/2006/relationships/hyperlink" Targe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6" TargetMode="External"/><Relationship Id="rId64" Type="http://schemas.openxmlformats.org/officeDocument/2006/relationships/hyperlink" Target="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5" TargetMode="External"/><Relationship Id="rId63" Type="http://schemas.openxmlformats.org/officeDocument/2006/relationships/hyperlink" Target="https://detail.tmall.com/item.htm?abbucket=14&amp;id=716489948046&amp;mi_id=00004plUhbtoUIHzQMBi1629XAxtEdVq0YP040u3-3X7I0U&amp;ns=1&amp;priceTId=213e038717920779879668702e10af&amp;skuId=5007159789478&amp;spm=a21n57.1.hoverItem.8&amp;utparam=%7B%22aplus_abtest%22%3A%22edfbaca9318cb0a0d7ee29c75f19a269%22%7D&amp;xxc=taobaoSearch" TargetMode="External"/><Relationship Id="rId62" Type="http://schemas.openxmlformats.org/officeDocument/2006/relationships/hyperlink" Target="https://detail.tmall.com/item.htm?abbucket=14&amp;id=716489948046&amp;mi_id=00004plUhbtoUIHzQMBi1629XAxtEdVq0YP040u3-3X7I0U&amp;ns=1&amp;priceTId=213e038717920779879668702e10af&amp;skuId=5007159789477&amp;spm=a21n57.1.hoverItem.8&amp;utparam=%7B%22aplus_abtest%22%3A%22edfbaca9318cb0a0d7ee29c75f19a269%22%7D&amp;xxc=taobaoSearch" TargetMode="External"/><Relationship Id="rId61" Type="http://schemas.openxmlformats.org/officeDocument/2006/relationships/hyperlink" Target="https://detail.tmall.com/item.htm?ali_refid=a3_mm_12852562_1778064_116286300242%3A1150728631%3AH%3A%E7%94%B5%E5%8A%A8%E6%89%B3%E6%89%8B%3A239ecf5943edb3d12e985500ac6ba33a&amp;ali_trackid=282_239ecf5943edb3d12e985500ac6ba33a&amp;id=626109893511&amp;mi_id=0000l23ZX0xZWFY3CmqyhTGQVMDHwYx8hkLPR1dV5rqIQfg&amp;mm_sceneid=1_0_124919176_0_0&amp;priceTId=213e038717920778099273095e10af&amp;skuId=6310807558528&amp;spm=a21n57.1.hoverItem.2&amp;utparam=%7B%22aplus_abtest%22%3A%224dc8e7d903a4ad16574e388deda5c4df%22%7D&amp;xxc=taobaoSearch" TargetMode="External"/><Relationship Id="rId60" Type="http://schemas.openxmlformats.org/officeDocument/2006/relationships/hyperlink" Target="https://detail.tmall.com/item.htm?abbucket=14&amp;id=661237693532&amp;mi_id=0000JRhCYSqJrWtb4_dBdK0TBLzmx8CsTw9k_NGjUYMZWEA&amp;ns=1&amp;priceTId=2150441f17920774821835863e11fd&amp;skuId=4771756761110&amp;spm=a21n57.1.hoverItem.3&amp;utparam=%7B%22aplus_abtest%22%3A%22f95af25970cf15113c4fe7cbe6faf28e%22%7D&amp;xxc=taobaoSearch" TargetMode="External"/><Relationship Id="rId6" Type="http://schemas.openxmlformats.org/officeDocument/2006/relationships/hyperlink" Target="https://e.tb.cn/h.j0GTegDlXFQOS57?tk=CaocTJqIRnI MF168 &#12300;&#24515;&#32954;&#22797;&#33487;&#27169;&#25311;&#20154;&#21322;&#36523;&#20840;&#36523;&#20154;&#24037;&#21628;&#21560;&#24515;&#33039;&#22797;&#33487;&#24613;&#25937;&#35757;&#32451;&#25945;&#23398;&#21307;&#23398;&#29992;&#20551;&#20154;&#12301;" TargetMode="External"/><Relationship Id="rId59" Type="http://schemas.openxmlformats.org/officeDocument/2006/relationships/hyperlink" Target="https://detail.tmall.com/item.htm?abbucket=14&amp;id=661237693532&amp;mi_id=0000JRhCYSqJrWtb4_dBdK0TBLzmx8CsTw9k_NGjUYMZWEA&amp;ns=1&amp;priceTId=2150441f17920774821835863e11fd&amp;skuId=5600309957479&amp;spm=a21n57.1.hoverItem.3&amp;utparam=%7B%22aplus_abtest%22%3A%22f95af25970cf15113c4fe7cbe6faf28e%22%7D&amp;xxc=taobaoSearch" TargetMode="External"/><Relationship Id="rId58" Type="http://schemas.openxmlformats.org/officeDocument/2006/relationships/hyperlink" Target="https://detail.tmall.com/item.htm?abbucket=14&amp;id=661237693532&amp;mi_id=0000JRhCYSqJrWtb4_dBdK0TBLzmx8CsTw9k_NGjUYMZWEA&amp;ns=1&amp;priceTId=2150441f17920774821835863e11fd&amp;skuId=6035909354190&amp;spm=a21n57.1.hoverItem.3&amp;utparam=%7B%22aplus_abtest%22%3A%22f95af25970cf15113c4fe7cbe6faf28e%22%7D&amp;xxc=taobaoSearch" TargetMode="External"/><Relationship Id="rId57" Type="http://schemas.openxmlformats.org/officeDocument/2006/relationships/hyperlink" Target="https://detail.tmall.com/item.htm?abbucket=14&amp;id=44781136693&amp;mi_id=0000NS_qEe7usBduKVZJ8NOekeLgT71KBktgVp0rrptSyD0&amp;ns=1&amp;priceTId=2150441f17920773525684813e11fd&amp;skuId=99452976619&amp;spm=a21n57.1.hoverItem.2&amp;utparam=%7B%22aplus_abtest%22%3A%2226fbbc940d79254ee5fcb4a88c22aeb3%22%7D&amp;xxc=taobaoSearch" TargetMode="External"/><Relationship Id="rId56" Type="http://schemas.openxmlformats.org/officeDocument/2006/relationships/hyperlink" Target="https://item.taobao.com/item.htm?abbucket=14&amp;id=535603490626&amp;mi_id=0000qzCmC2nCz2mOgWJ6ujdDCyPsvUezUiVrGwS7HqP1HC0&amp;ns=1&amp;priceTId=2150441f17920770812891566e11fd&amp;spm=a21n57.1.hoverItem.2&amp;utparam=%7B%22aplus_abtest%22%3A%2218d892626f3542c2bccbac7adf79a624%22%7D&amp;xxc=taobaoSearch" TargetMode="External"/><Relationship Id="rId55" Type="http://schemas.openxmlformats.org/officeDocument/2006/relationships/hyperlink" Target="https://item.taobao.com/item.htm?abbucket=14&amp;id=651231841033&amp;mi_id=0000UGS4Q1sAySIj2MdJRHC4BfOc7DyV4Hqg9XQ2PN1_a38&amp;ns=1&amp;skuId=4737709848183&amp;spm=a21n57.1.hoverItem.3&amp;utparam=%7B%22aplus_abtest%22%3A%229047c1fa3fa60d78017eaeb40fae2841%22%7D&amp;xxc=taobaoSearch" TargetMode="External"/><Relationship Id="rId54" Type="http://schemas.openxmlformats.org/officeDocument/2006/relationships/hyperlink" Target="https://item.taobao.com/item.htm?abbucket=14&amp;id=848974629198&amp;mi_id=0000KZhGiFB1k5Nw3bwsamL1AOg65o3e79OcIy3iNyu9OqI&amp;ns=1&amp;priceTId=2150441f17920766915934485e11fd&amp;skuId=5635954708201&amp;spm=a21n57.1.hoverItem.3&amp;utparam=%7B%22aplus_abtest%22%3A%22bce783aaaa1ac37255389fd9da2b3c0b%22%7D&amp;xxc=taobaoSearch" TargetMode="External"/><Relationship Id="rId53" Type="http://schemas.openxmlformats.org/officeDocument/2006/relationships/hyperlink" Target="https://item.taobao.com/item.htm?abbucket=14&amp;id=1054904094529&amp;mi_id=00003tvVgfNwmKm9zodU9F5evPhJPuh4Of-seW6isUC_pa4&amp;ns=1&amp;priceTId=2150441f17920765589411722e11fd&amp;skuId=6095992972597&amp;spm=a21n57.1.hoverItem.8&amp;utparam=%7B%22aplus_abtest%22%3A%221c759be3e898c79308d8bb77cc214e6d%22%7D&amp;xxc=taobaoSearch" TargetMode="External"/><Relationship Id="rId52" Type="http://schemas.openxmlformats.org/officeDocument/2006/relationships/hyperlink" Target="https://detail.tmall.com/item.htm?abbucket=14&amp;id=655191633412&amp;mi_id=0000EBd_-XVaU6P7f2h-n44ZkNvheM9JFZHM23KJyV2oBE8&amp;ns=1&amp;priceTId=2150441f17920764840473410e11fd&amp;skuId=4760856765696&amp;spm=a21n57.1.hoverItem.6&amp;utparam=%7B%22aplus_abtest%22%3A%225bf7353fc54312b9be7bba477cfd34d9%22%7D&amp;xxc=taobaoSearch" TargetMode="External"/><Relationship Id="rId51" Type="http://schemas.openxmlformats.org/officeDocument/2006/relationships/hyperlink" Target="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TargetMode="External"/><Relationship Id="rId50" Type="http://schemas.openxmlformats.org/officeDocument/2006/relationships/hyperlink" Target="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TargetMode="External"/><Relationship Id="rId5" Type="http://schemas.openxmlformats.org/officeDocument/2006/relationships/hyperlink" Target="https://item.taobao.com/item.htm?abbucket=0&amp;id=614101999399&amp;mi_id=0000BoCHReEXnpjP5z9fuZK77791gSxzQd5EOkwsUbFX0Rs&amp;ns=1&amp;skuId=4490024174427&amp;spm=a21xtw.29978518.product_shelf.1.294f47c0eXK3kD&amp;xxc=taobaoSearch" TargetMode="External"/><Relationship Id="rId49" Type="http://schemas.openxmlformats.org/officeDocument/2006/relationships/hyperlink" Target="https://detail.tmall.com/item.htm?abbucket=14&amp;id=1000732972698&amp;mi_id=0000sNuiMEkVPnM-qu0NdJHQkUxXZvKG_fQXJmrYXYrICFc&amp;ns=1&amp;priceTId=2150441f17920759437415081e11fd&amp;skuId=5985574029315&amp;spm=a21n57.1.hoverItem.5&amp;utparam=%7B%22aplus_abtest%22%3A%22dd27f8af8fd686fc2a44ba78a72c039c%22%7D&amp;xxc=taobaoSearch" TargetMode="External"/><Relationship Id="rId48" Type="http://schemas.openxmlformats.org/officeDocument/2006/relationships/hyperlink" Target="https://detail.tmall.com/item.htm?ali_refid=a3_430582_1006%3A1151144083%3AH%3AL%2FfOnGXYN7CCViZq8C%2B1TQ%3D%3D%3A159b51085795d60c689d937ef118b893&amp;ali_trackid=318_159b51085795d60c689d937ef118b893&amp;id=586070881010&amp;mi_id=0000Pl-AuvZfrD1CWC4Aie94gEKEPsHVyqgAHHgRex8Qfcg&amp;mm_sceneid=0_0_125624474_0_0&amp;priceTId=2147824d17920316144748445e1808&amp;skuId=4147215583463&amp;spm=a21n57.1.hoverItem.1&amp;utparam=%7B%22aplus_abtest%22%3A%227cceaba591b229264770fdf142e1b28e%22%7D&amp;xxc=ad_ztc" TargetMode="External"/><Relationship Id="rId47" Type="http://schemas.openxmlformats.org/officeDocument/2006/relationships/hyperlink" Target="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 TargetMode="External"/><Relationship Id="rId46" Type="http://schemas.openxmlformats.org/officeDocument/2006/relationships/hyperlink" Target="https://detail.tmall.com/item.htm?abbucket=14&amp;id=631320305821&amp;mi_id=0000TSbhFg_NCOj4OPYvbZ-WZlvP7et7rQWMuLxjO_etPfw&amp;ns=1&amp;priceTId=2150441f17920756808011336e11fd&amp;skuId=4497575228183&amp;spm=a21n57.1.hoverItem.2&amp;utparam=%7B%22aplus_abtest%22%3A%2257e001fd63783d799d1471644dc2755d%22%7D&amp;xxc=taobaoSearch" TargetMode="External"/><Relationship Id="rId45" Type="http://schemas.openxmlformats.org/officeDocument/2006/relationships/hyperlink" Target="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TargetMode="External"/><Relationship Id="rId44" Type="http://schemas.openxmlformats.org/officeDocument/2006/relationships/hyperlink" Target="https://item.taobao.com/item.htm?abbucket=14&amp;id=678716708301&amp;mi_id=0000DFav5pBMSglAYr-ExDPe2EaUoa8_g_8_GpswGmoGPyE&amp;ns=1&amp;priceTId=2150441f17920752100118711e11fd&amp;skuId=5929203529355&amp;spm=a21n57.1.hoverItem.9&amp;utparam=%7B%22aplus_abtest%22%3A%22dcec56d83976e5a953e09e26bf013712%22%7D&amp;xxc=taobaoSearch" TargetMode="External"/><Relationship Id="rId43" Type="http://schemas.openxmlformats.org/officeDocument/2006/relationships/hyperlink" Target="https://item.taobao.com/item.htm?abbucket=14&amp;id=678716708301&amp;mi_id=0000DFav5pBMSglAYr-ExDPe2EaUoa8_g_8_GpswGmoGPyE&amp;ns=1&amp;priceTId=2150441f17920752100118711e11fd&amp;skuId=5929203529354&amp;spm=a21n57.1.hoverItem.9&amp;utparam=%7B%22aplus_abtest%22%3A%22dcec56d83976e5a953e09e26bf013712%22%7D&amp;xxc=taobaoSearch" TargetMode="External"/><Relationship Id="rId42" Type="http://schemas.openxmlformats.org/officeDocument/2006/relationships/hyperlink" Target="https://item.taobao.com/item.htm?abbucket=14&amp;id=678716708301&amp;mi_id=0000DFav5pBMSglAYr-ExDPe2EaUoa8_g_8_GpswGmoGPyE&amp;ns=1&amp;priceTId=2150441f17920752100118711e11fd&amp;skuId=5929203529356&amp;spm=a21n57.1.hoverItem.9&amp;utparam=%7B%22aplus_abtest%22%3A%22dcec56d83976e5a953e09e26bf013712%22%7D&amp;xxc=taobaoSearch" TargetMode="External"/><Relationship Id="rId41" Type="http://schemas.openxmlformats.org/officeDocument/2006/relationships/hyperlink" Target="https://item.taobao.com/item.htm?abbucket=14&amp;id=678716708301&amp;mi_id=0000DFav5pBMSglAYr-ExDPe2EaUoa8_g_8_GpswGmoGPyE&amp;ns=1&amp;priceTId=2150441f17920752100118711e11fd&amp;skuId=5929203529357&amp;spm=a21n57.1.hoverItem.9&amp;utparam=%7B%22aplus_abtest%22%3A%22dcec56d83976e5a953e09e26bf013712%22%7D&amp;xxc=taobaoSearch" TargetMode="External"/><Relationship Id="rId40" Type="http://schemas.openxmlformats.org/officeDocument/2006/relationships/hyperlink" Target="https://item.taobao.com/item.htm?abbucket=14&amp;id=678716708301&amp;mi_id=0000DFav5pBMSglAYr-ExDPe2EaUoa8_g_8_GpswGmoGPyE&amp;ns=1&amp;priceTId=2150441f17920752100118711e11fd&amp;skuId=5929203529353&amp;spm=a21n57.1.hoverItem.9&amp;utparam=%7B%22aplus_abtest%22%3A%22dcec56d83976e5a953e09e26bf013712%22%7D&amp;xxc=taobaoSearch" TargetMode="External"/><Relationship Id="rId4" Type="http://schemas.openxmlformats.org/officeDocument/2006/relationships/hyperlink" Target="https://item.taobao.com/item.htm?abbucket=4&amp;id=601929514470&amp;loginBonus=1&amp;mi_id=0000LTODpyMVTnmgDzJ20KKjm3fGawavAAAeHQWUX1pvLLM&amp;ns=1&amp;priceTId=2150441417916230883164235e10ee&amp;skuId=6127687277200&amp;spm=a21n57.sem.item.50.29493903oD65Th&amp;utparam=%7B%22aplus_abtest%22%3A%22e42367452605b7f9e87e0985867ce224%22%7D&amp;xxc=taobaoSearch" TargetMode="External"/><Relationship Id="rId39" Type="http://schemas.openxmlformats.org/officeDocument/2006/relationships/hyperlink" Targe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0&amp;spm=a21n57.1.hoverItem.2&amp;utparam=%7B%22aplus_abtest%22%3A%2248e603b13b67b1795d8fd340d3e88c9c%22%7D&amp;xxc=taobaoSearch" TargetMode="External"/><Relationship Id="rId38" Type="http://schemas.openxmlformats.org/officeDocument/2006/relationships/hyperlink" Targe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3&amp;spm=a21n57.1.hoverItem.2&amp;utparam=%7B%22aplus_abtest%22%3A%2248e603b13b67b1795d8fd340d3e88c9c%22%7D&amp;xxc=taobaoSearch" TargetMode="External"/><Relationship Id="rId37" Type="http://schemas.openxmlformats.org/officeDocument/2006/relationships/hyperlink" Target="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7&amp;spm=a21n57.1.hoverItem.2&amp;utparam=%7B%22aplus_abtest%22%3A%2248e603b13b67b1795d8fd340d3e88c9c%22%7D&amp;xxc=taobaoSearch" TargetMode="External"/><Relationship Id="rId36" Type="http://schemas.openxmlformats.org/officeDocument/2006/relationships/hyperlink" Target="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TargetMode="External"/><Relationship Id="rId35" Type="http://schemas.openxmlformats.org/officeDocument/2006/relationships/hyperlink" Target="https://detail.tmall.com/item.htm?ali_refid=a3_mm_12852562_1778064_116286300242%3A1151720039%3AH%3A%E6%91%A9%E6%89%98%E8%BD%A6%E5%8F%91%E5%8A%A8%E6%9C%BA%E7%A6%BB%E5%90%88%E5%99%A8%E6%8B%86%E5%8D%B8%E4%B8%93%E7%94%A8%E5%B7%A5%E5%85%B7%3A96aa0a7c580e1c209ce70cf2f82c8334&amp;ali_trackid=318_96aa0a7c580e1c209ce70cf2f82c8334&amp;id=836829393448&amp;mi_id=0000UfqY0saVn9FRhDsCqeCbfzxIArO4B0Z1q5ko1sGdF4A&amp;mm_sceneid=0_0_128856036_0_0&amp;priceTId=2147842f17920742804253399e121a&amp;skuId=5761511298684&amp;spm=a21n57.1.hoverItem.2&amp;utparam=%7B%22aplus_abtest%22%3A%22ceaec311a358ab88fe62d1e68572da3e%22%7D&amp;xxc=taobaoSearch" TargetMode="External"/><Relationship Id="rId34" Type="http://schemas.openxmlformats.org/officeDocument/2006/relationships/hyperlink" Target="https://item.taobao.com/item.htm?abbucket=14&amp;id=856236018840&amp;mi_id=0000H28SuwxnrrueeC66SIkP0P4O_TjgmfJlVAqEYiy_4d0&amp;ns=1&amp;priceTId=2147842f17920737161427802e121a&amp;skuId=5831254627797&amp;spm=a21n57.1.hoverItem.4&amp;utparam=%7B%22aplus_abtest%22%3A%220e2bbcbe6a1e85b9f4bf28f9545655d3%22%7D&amp;xxc=taobaoSearch" TargetMode="External"/><Relationship Id="rId33" Type="http://schemas.openxmlformats.org/officeDocument/2006/relationships/hyperlink" Target="https://item.taobao.com/item.htm?ali_refid=a3_mm_12852562_1778064_116286300242%3A1106327026%3AH%3A%E4%B8%8D%E9%94%88%E9%92%A2%E6%A1%8C%E5%AD%90%E5%B7%A5%E4%BD%9C%E5%8F%B0%E5%8A%A0%E5%8E%9A90*40*80%3A3bfd897ee2a3b4629d879645aaf43ef5&amp;ali_trackid=318_3bfd897ee2a3b4629d879645aaf43ef5&amp;id=1078086146081&amp;mi_id=00003INXpboCSHrPQo69lI6TTgNyWFpudAFmMUgKIbjVjV4&amp;mm_sceneid=0_0_45396824_0_0&amp;priceTId=2147842f17920738658862067e121a&amp;skuId=6131247109160&amp;spm=a21n57.1.hoverItem.13&amp;utparam=%7B%22aplus_abtest%22%3A%22c4f37a824a6ad032fbee3a4938974606%22%7D&amp;xxc=taobaoSearch" TargetMode="External"/><Relationship Id="rId32" Type="http://schemas.openxmlformats.org/officeDocument/2006/relationships/hyperlink" Target="https://item.taobao.com/item.htm?ali_refid=a3_mm_12852562_1778064_116286300242%3A1971089774%3AH%3A%E9%95%BF200*%E5%AE%BD60*%E9%AB%98200%E5%8D%95%E5%B1%82%E8%B4%A7%E6%9E%B6%3Ab3756faa15377c7c7cde1da9ce0a9e01&amp;ali_trackid=318_b3756faa15377c7c7cde1da9ce0a9e01&amp;id=1062711747414&amp;mi_id=0000YVBjABFAQNnhWp5evSvXFIce7FpxNrSHVbRhyNI8HxU&amp;mm_sceneid=0_0_6795809644_0_0&amp;priceTId=2147842f17920735953208221e121a&amp;spm=a21n57.1.hoverItem.3&amp;utparam=%7B%22aplus_abtest%22%3A%22bddd8d79bd51157522e93175dd300164%22%7D&amp;xxc=taobaoSearch&amp;skuId=6146246953249" TargetMode="External"/><Relationship Id="rId31" Type="http://schemas.openxmlformats.org/officeDocument/2006/relationships/hyperlink" Target="https://detail.tmall.com/item.htm?ali_refid=a3_mm_12852562_1778064_116286300242%3A1125291526%3AH%3A%E7%A7%BB%E5%8A%A8%E5%B7%A5%E5%85%B7%E8%BD%A6%3Ad7f22ec4ee0bcec392ebf1bc020f2b5b&amp;ali_trackid=282_d7f22ec4ee0bcec392ebf1bc020f2b5b&amp;id=544729310938&amp;mi_id=0000gmELwYJminG48i9JuX7AIupcbuGhxySliJ-ux5Mjla0&amp;mm_sceneid=1_0_121741910_0_0&amp;priceTId=2147842f17920734828701205e121a&amp;skuId=5143239680029&amp;spm=a21n57.1.hoverItem.4&amp;utparam=%7B%22aplus_abtest%22%3A%228414fbde321d723706dd7de86aaf8966%22%7D&amp;xxc=taobaoSearch" TargetMode="External"/><Relationship Id="rId30" Type="http://schemas.openxmlformats.org/officeDocument/2006/relationships/hyperlink" Target="https://item.taobao.com/item.htm?ali_refid=a3_430582_1006%3A1102824816%3AH%3AVL1TU0o6b5m%2FCfZAPMNUvg%3D%3D%3Aa29c180e3c37810b98af29826901d0b9&amp;ali_trackid=282_a29c180e3c37810b98af29826901d0b9&amp;id=860836548561&amp;mi_id=0000jpOeNOLy7nwdK9Oz5hiUwA-16Sq65fJzXLzB1bu9czM&amp;mm_sceneid=1_0_12631271_0_0&amp;priceTId=214783ee17919845322274281e111d&amp;spm=a21n57.1.item.1&amp;utparam=%7B%22aplus_abtest%22%3A%22016cdcb4b9cb342f6cb2d011866c84d4%22%7D&amp;xxc=ad_ztc" TargetMode="External"/><Relationship Id="rId3" Type="http://schemas.openxmlformats.org/officeDocument/2006/relationships/hyperlink" Target="https://e.tb.cn/h.8okbxX04qjiwZR3?tk=mB2dTTWjenC CZ193 &#12300;&#39134;&#21033;&#28006;K1&#25193;&#38899;&#22120;&#25945;&#24072;&#19978;&#35838;&#19987;&#29992;&#39046;&#22841;&#24335;&#23567;&#34588;&#34562;&#26080;&#32447;&#40614;&#20811;&#39118;&#22823;&#38899;&#37327;&#35805;&#31570;&#12301;" TargetMode="External"/><Relationship Id="rId29" Type="http://schemas.openxmlformats.org/officeDocument/2006/relationships/hyperlink" Target="https://detail.tmall.com/item.htm?ali_refid=a3_430673_1006%3A2128210807%3AH%3A8DWyYqCNR74NQVwwC%2Bs5roH2e1j8%2BPSM%3A760649f73614bf6549ff96657a00ab29&amp;ali_trackid=282_760649f73614bf6549ff96657a00ab29&amp;id=972366651824&amp;loginBonus=1&amp;mi_id=0000AcJSyehOknhh9eGqAhbney7Phh3yugf57iszZo-mIhc&amp;mm_sceneid=1_0_7133546980_0_0&amp;priceTId=214781c317920307708208903e128c&amp;skuId=6091341383057&amp;spm=a21n57.sem.item.5&amp;utparam=%7B%22aplus_abtest%22%3A%223b3fad9a5eea66d6910eeca23cb73483%22%7D&amp;xxc=ad_ztc" TargetMode="External"/><Relationship Id="rId28" Type="http://schemas.openxmlformats.org/officeDocument/2006/relationships/hyperlink" Targe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84&amp;spm=a21n57.sem.item.366&amp;utparam=%7B%22aplus_abtest%22%3A%22a852ef639f48ddf5dbdd3d7f3d4d0de8%22%7D&amp;xxc=ad_ztc" TargetMode="External"/><Relationship Id="rId27" Type="http://schemas.openxmlformats.org/officeDocument/2006/relationships/hyperlink" Target="https://item.taobao.com/item.htm?ali_refid=a3_430673_1006%3A1110596540%3AH%3A2D5Lm21awYTGaC8VQ0YoyxqQ82wPEQkb%3Aa54209dc2b5befad8e87d5efd792d222&amp;ali_trackid=282_a54209dc2b5befad8e87d5efd792d222&amp;id=679053469267&amp;loginBonus=1&amp;mi_id=0000VYIIl45QwFZnhUn6igeKCMOwpf-1JoU3I4Jfhwt-euY&amp;mm_sceneid=1_0_54591785_0_0&amp;priceTId=215047cd17916248332391128e1024&amp;skuId=6134056612929&amp;spm=a21n57.sem.item.237&amp;utparam=%7B%22aplus_abtest%22%3A%226e6c5fba139f0d54f277fec168a36b84%22%7D&amp;xxc=ad_ztc" TargetMode="External"/><Relationship Id="rId26" Type="http://schemas.openxmlformats.org/officeDocument/2006/relationships/hyperlink" Target="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74&amp;spm=a21n57.sem.item.366&amp;utparam=%7B%22aplus_abtest%22%3A%22a852ef639f48ddf5dbdd3d7f3d4d0de8%22%7D&amp;xxc=ad_ztc" TargetMode="External"/><Relationship Id="rId25" Type="http://schemas.openxmlformats.org/officeDocument/2006/relationships/hyperlink" Target="https://detail.tmall.com/item.htm?ali_refid=a3_430673_1006%3A1683690158%3AH%3AEk6m293Ly2wyk%2FwsVKHxTA%3D%3D%3A14f87f3503f1b37f0b0a2eed6bd7e87c&amp;ali_trackid=318_14f87f3503f1b37f0b0a2eed6bd7e87c&amp;id=750570376980&amp;loginBonus=1&amp;mi_id=0000DI1I3Ens7KRNyZSkfAW7JW9vx4g8bW10zbNMXseqBoE&amp;mm_sceneid=0_0_4550324869_0_0&amp;priceTId=215047cd17916245433216036e1024&amp;skuId=5178666565349&amp;spm=a21n57.sem.item.141&amp;utparam=%7B%22aplus_abtest%22%3A%22ebf823273d1deb4bd1b338a40b29ff3a%22%7D&amp;xxc=ad_ztc" TargetMode="External"/><Relationship Id="rId24" Type="http://schemas.openxmlformats.org/officeDocument/2006/relationships/hyperlink" Target="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9&amp;spm=a21n57.sem.item.78&amp;utparam=%7B%22aplus_abtest%22%3A%2273d37176f5d3c5b73ff3d394f727e68c%22%7D&amp;xxc=ad_ztc" TargetMode="External"/><Relationship Id="rId23" Type="http://schemas.openxmlformats.org/officeDocument/2006/relationships/hyperlink" Target="https://detail.tmall.com/item.htm?ali_refid=a3_430673_1006%3A1681510282%3AH%3AiyApu13sdQ4%2F0NSHF5FOOw%3D%3D%3A900c14e166950c903d21118a25dc53cc&amp;ali_trackid=318_900c14e166950c903d21118a25dc53cc&amp;id=1075601547408&amp;loginBonus=1&amp;mi_id=0000k745FzqLTHNaCeVreWEQoZ5C5PePF_dip6dbx0PZqHU&amp;mm_sceneid=0_0_4540756582_0_0&amp;priceTId=215047cd17916244255036274e1024&amp;skuId=6145242485033&amp;spm=a21n57.sem.item.92&amp;utparam=%7B%22aplus_abtest%22%3A%22213dd3a78247bc31531e9e421d52de09%22%7D&amp;xxc=ad_ztc" TargetMode="External"/><Relationship Id="rId22" Type="http://schemas.openxmlformats.org/officeDocument/2006/relationships/hyperlink" Target="https://item.taobao.com/item.htm?abbucket=6&amp;id=950814272958&amp;loginBonus=1&amp;mi_id=00005bTDq2vOnuwnQH6fAEN85XmWgUqWGcd6GHSHajY8Za4&amp;ns=1&amp;priceTId=213e022017882311558736751e1243&amp;skuId=6168742726685&amp;spm=a21n57.sem.item.231.76663903yemgJo&amp;utparam=%7B%22aplus_abtest%22%3A%227a035fa1bcfa286e4187acdcda6a5502%22%7D&amp;xxc=taobaoSearch" TargetMode="External"/><Relationship Id="rId21" Type="http://schemas.openxmlformats.org/officeDocument/2006/relationships/hyperlink" Target="https://e.tb.cn/h.8nBJtnUc4ZC9aXr?tk=ZlkxTUThyGL CZ007" TargetMode="External"/><Relationship Id="rId20" Type="http://schemas.openxmlformats.org/officeDocument/2006/relationships/hyperlink" Target="https://e.tb.cn/h.8oPUm0DaTrffPJ7?tk=tsi7TUiRS2k CZ009" TargetMode="External"/><Relationship Id="rId2" Type="http://schemas.openxmlformats.org/officeDocument/2006/relationships/hyperlink" Target="https://e.tb.cn/h.8MKR7yDKMZg46N0?tk=QIc9TflTpWp" TargetMode="External"/><Relationship Id="rId19" Type="http://schemas.openxmlformats.org/officeDocument/2006/relationships/hyperlink" Target="https://e.tb.cn/h.jZocQtsAJ3q4WoY?tk=NGWZTI9dSeb HU293 &#12300;&#36710;&#20869;&#38500;&#38665;&#21058;&#27773;&#36710;&#20869;&#39280;&#19987;&#29992;&#30382;&#38761;&#24231;&#26885;&#39030;&#26842;&#21457;&#38665;&#26001;&#38665;&#33740;&#21435;&#24322;&#21619;&#38450;&#38665;&#28165;&#27905;&#21058;&#12301;&#10;" TargetMode="External"/><Relationship Id="rId18" Type="http://schemas.openxmlformats.org/officeDocument/2006/relationships/hyperlink" Target="https://detail.tmall.com/item.htm?ali_refid=a3_430673_1006%3A1283280095%3AH%3AtDO1M7frzNMUdgTN5Ipm2PahxXcs4o5p%3A3b9c7cf95d3b88272d6f92155628fc79&amp;ali_trackid=318_3b9c7cf95d3b88272d6f92155628fc79&amp;id=624423858074&amp;loginBonus=1&amp;mi_id=0000sw_YJNmbIWUaIRNtorNuGTnbHZEtoyjXxx6zj4Hgzuk&amp;mm_sceneid=0_0_1052640058_0_0&amp;priceTId=215047cd17916255537136678e1024&amp;skuId=4801370231997&amp;spm=a21n57.sem.item.48&amp;utparam=%7B%22aplus_abtest%22%3A%22996f0aacee3744c304008815bed77b92%22%7D&amp;xxc=ad_ztc" TargetMode="External"/><Relationship Id="rId17" Type="http://schemas.openxmlformats.org/officeDocument/2006/relationships/hyperlink" Target="https://e.tb.cn/h.jZN8hJAKdTgBBPx?tk=5d6GTr0bMiV CZ028 &#12300;&#26032;&#27454; DC-DC&#21487;&#35843;&#31283;&#21387;&#30005;&#28304;&#27169;&#22359; LM2596&#38477;&#21387;&#27169;&#22359; &#24102;&#30005;&#21387;&#34920;&#26174;&#31034; &#34013;&#26495;&#12301;" TargetMode="External"/><Relationship Id="rId16" Type="http://schemas.openxmlformats.org/officeDocument/2006/relationships/hyperlink" Target="https://item.taobao.com/item.htm?abbucket=0&amp;id=806408745005&amp;mi_id=000070xBXln0cpmxCLlpEs4rKarcPBrkcGZKKVEaWE-z1bc&amp;ns=1&amp;skuId=5653264263448&amp;spm=a21xtw.29978516.product_shelf.1.7ab762acnMVlJi&amp;xxc=taobaoSearch" TargetMode="External"/><Relationship Id="rId15" Type="http://schemas.openxmlformats.org/officeDocument/2006/relationships/hyperlink" Target="https://item.taobao.com/item.htm?ali_refid=a3_430673_1006%3A1152473637%3AN%3A4esHWIxQPtwyC6Z7uvVuP32trDRs9%2Fqc%3A8fd772e454763acca3164b69d35083f6&amp;ali_trackid=1_8fd772e454763acca3164b69d35083f6&amp;id=568262210006&amp;loginBonus=1&amp;mi_id=0000AFQ9zIuaq-b3wuOI6ujEJxw4ZDJzXz21qbFgOHKJ1uY&amp;mm_sceneid=1_0_43618761_0_0&amp;priceTId=215047cd17916239178534750e1024&amp;skuId=3629110696944&amp;spm=a21n57.sem.item.2&amp;utparam=%7B%22aplus_abtest%22%3A%22613027bb503c24187cebf0b6e0c2b34b%22%7D&amp;xxc=ad_ztc" TargetMode="External"/><Relationship Id="rId14" Type="http://schemas.openxmlformats.org/officeDocument/2006/relationships/hyperlink" Target="https://item.taobao.com/item.htm?abbucket=14&amp;id=625144304574&amp;loginBonus=1&amp;mi_id=0000uyYFmLmtaL2HbpYgVNUP3ZAmfTXixHwNEqaCiyXcKlM&amp;ns=1&amp;priceTId=215047cd17916237337192092e1024&amp;skuId=4606253851131&amp;spm=a21n57.sem.item.6.e6253903mfzJJV&amp;utparam=%7B%22aplus_abtest%22%3A%222580e700ce911047b3d8d2d4d01db4d3%22%7D&amp;xxc=taobaoSearch" TargetMode="External"/><Relationship Id="rId13" Type="http://schemas.openxmlformats.org/officeDocument/2006/relationships/hyperlink" Target="https://item.taobao.com/item.htm?abbucket=14&amp;id=625144304574&amp;loginBonus=1&amp;mi_id=0000uyYFmLmtaL2HbpYgVNUP3ZAmfTXixHwNEqaCiyXcKlM&amp;ns=1&amp;priceTId=215047cd17916237337192092e1024&amp;skuId=4606253851130&amp;spm=a21n57.sem.item.6.e6253903mfzJJV&amp;utparam=%7B%22aplus_abtest%22%3A%222580e700ce911047b3d8d2d4d01db4d3%22%7D&amp;xxc=taobaoSearch" TargetMode="External"/><Relationship Id="rId12" Type="http://schemas.openxmlformats.org/officeDocument/2006/relationships/hyperlink" Target="https://detail.tmall.com/item.htm?ali_refid=a3_430673_1006%3A1102486793%3AH%3A3RXTkFjiR3mFzJATXMSNwQ%3D%3D%3Aa21d51e3a0c1901d32971ba9eac431aa&amp;ali_trackid=282_a21d51e3a0c1901d32971ba9eac431aa&amp;id=644454393871&amp;loginBonus=1&amp;mi_id=0000gogicQOD1qxgmFPG5O0rYoW5xa-nbEUgF6tTmZ3x3BU&amp;mm_sceneid=1_0_14414497_0_0&amp;priceTId=215047cd17916235465628542e1024&amp;skuId=5982976588864&amp;spm=a21n57.sem.item.151&amp;utparam=%7B%22aplus_abtest%22%3A%224f4a8b9d472b38e3d43fb7d54092e3b3%22%7D&amp;xxc=ad_ztc" TargetMode="External"/><Relationship Id="rId11" Type="http://schemas.openxmlformats.org/officeDocument/2006/relationships/hyperlink" Target="https://detail.tmall.com/item.htm?ali_refid=a3_430673_1006%3A1683421224%3AH%3Ae3Z3R%2BjEXti50pnI13lJQw%3D%3D%3Afa5109a245e6f7b2439429a1c75cb2c7&amp;ali_trackid=318_fa5109a245e6f7b2439429a1c75cb2c7&amp;id=774117891755&amp;loginBonus=1&amp;mi_id=0000zfmYkfKo8DzTDHdu5XpOO0AnntvAPtKbBo29XgLRahg&amp;mm_sceneid=0_0_5182853083_0_0&amp;priceTId=2150485117916233364887490e11e0&amp;skuId=5298579165146&amp;spm=a21n57.sem.item.106&amp;utparam=%7B%22aplus_abtest%22%3A%22cbc45d519e59531345b83b4f4cc0fe5c%22%7D&amp;xxc=ad_ztc" TargetMode="External"/><Relationship Id="rId10" Type="http://schemas.openxmlformats.org/officeDocument/2006/relationships/hyperlink" Target="https://detail.tmall.com/item.htm?ali_refid=a3_430673_1006%3A1197940026%3AH%3AJP7Z64222iCHKGt2skNK8w%3D%3D%3A04bffa0609f4515b9104b3fb8647c52d&amp;ali_trackid=282_04bffa0609f4515b9104b3fb8647c52d&amp;id=873767547861&amp;loginBonus=1&amp;mi_id=0000il31X7QaOtkAF0FmOab_1VnhvymGCfTVKxrHfdWTBaw&amp;mm_sceneid=1_0_325080030_0_0&amp;priceTId=215047cd17916250863012538e1024&amp;skuId=6128015047839&amp;spm=a21n57.sem.item.318&amp;utparam=%7B%22aplus_abtest%22%3A%22a494295f66db6eae38d61a70cf962ba1%22%7D&amp;xxc=ad_ztc"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
  <sheetViews>
    <sheetView tabSelected="1" zoomScaleSheetLayoutView="60" workbookViewId="0">
      <selection activeCell="J7" sqref="J7"/>
    </sheetView>
  </sheetViews>
  <sheetFormatPr defaultColWidth="9" defaultRowHeight="24.95" customHeight="1"/>
  <cols>
    <col min="1" max="1" width="5.375" style="22" customWidth="1"/>
    <col min="2" max="2" width="18.25" style="22" customWidth="1"/>
    <col min="3" max="3" width="21.875" style="22" customWidth="1"/>
    <col min="4" max="5" width="7.625" style="22" customWidth="1"/>
    <col min="6" max="6" width="9.5" style="22" customWidth="1"/>
    <col min="7" max="7" width="9.75" style="22" customWidth="1"/>
    <col min="8" max="8" width="8.08333333333333" style="22" customWidth="1"/>
    <col min="9" max="16384" width="9" style="22"/>
  </cols>
  <sheetData>
    <row r="1" customHeight="1" spans="1:9">
      <c r="A1" s="2" t="s">
        <v>0</v>
      </c>
      <c r="B1" s="2"/>
      <c r="C1" s="2"/>
      <c r="D1" s="2"/>
      <c r="E1" s="2"/>
      <c r="F1" s="2"/>
      <c r="G1" s="2"/>
      <c r="H1" s="2"/>
    </row>
    <row r="2" customHeight="1" spans="1:9">
      <c r="A2" s="2"/>
      <c r="B2" s="2"/>
      <c r="C2" s="2"/>
      <c r="D2" s="2"/>
      <c r="E2" s="2"/>
      <c r="F2" s="2"/>
      <c r="G2" s="2"/>
      <c r="H2" s="2"/>
    </row>
    <row r="3" customHeight="1" spans="1:9">
      <c r="A3" s="23" t="s">
        <v>1</v>
      </c>
      <c r="B3" s="23"/>
      <c r="C3" s="24"/>
      <c r="D3" s="23"/>
      <c r="E3" s="25"/>
      <c r="F3" s="25"/>
      <c r="G3" s="25"/>
      <c r="H3" s="25"/>
    </row>
    <row r="4" ht="36" customHeight="1" spans="1:9">
      <c r="A4" s="26" t="s">
        <v>2</v>
      </c>
      <c r="B4" s="26" t="s">
        <v>3</v>
      </c>
      <c r="C4" s="26" t="s">
        <v>4</v>
      </c>
      <c r="D4" s="26" t="s">
        <v>5</v>
      </c>
      <c r="E4" s="26" t="s">
        <v>6</v>
      </c>
      <c r="F4" s="26" t="s">
        <v>7</v>
      </c>
      <c r="G4" s="3" t="s">
        <v>8</v>
      </c>
      <c r="H4" s="26" t="s">
        <v>9</v>
      </c>
    </row>
    <row r="5" ht="35" customHeight="1" spans="1:9">
      <c r="A5" s="3">
        <v>1</v>
      </c>
      <c r="B5" s="27" t="s">
        <v>10</v>
      </c>
      <c r="C5" s="27" t="s">
        <v>11</v>
      </c>
      <c r="D5" s="27" t="s">
        <v>12</v>
      </c>
      <c r="E5" s="27">
        <v>1</v>
      </c>
      <c r="F5" s="3"/>
      <c r="G5" s="3"/>
      <c r="H5" s="3"/>
      <c r="I5" s="28"/>
    </row>
    <row r="6" ht="35" customHeight="1" spans="1:9">
      <c r="A6" s="3">
        <v>2</v>
      </c>
      <c r="B6" s="27" t="s">
        <v>10</v>
      </c>
      <c r="C6" s="27" t="s">
        <v>13</v>
      </c>
      <c r="D6" s="27" t="s">
        <v>12</v>
      </c>
      <c r="E6" s="27">
        <v>1</v>
      </c>
      <c r="F6" s="3"/>
      <c r="G6" s="3"/>
      <c r="H6" s="3"/>
      <c r="I6" s="28"/>
    </row>
    <row r="7" ht="35" customHeight="1" spans="1:9">
      <c r="A7" s="3">
        <v>3</v>
      </c>
      <c r="B7" s="27" t="s">
        <v>14</v>
      </c>
      <c r="C7" s="27" t="s">
        <v>15</v>
      </c>
      <c r="D7" s="27" t="s">
        <v>12</v>
      </c>
      <c r="E7" s="27">
        <v>2</v>
      </c>
      <c r="F7" s="3"/>
      <c r="G7" s="3"/>
      <c r="H7" s="3"/>
      <c r="I7" s="28"/>
    </row>
    <row r="8" ht="35" customHeight="1" spans="1:9">
      <c r="A8" s="3">
        <v>4</v>
      </c>
      <c r="B8" s="27" t="s">
        <v>14</v>
      </c>
      <c r="C8" s="27" t="s">
        <v>16</v>
      </c>
      <c r="D8" s="27" t="s">
        <v>12</v>
      </c>
      <c r="E8" s="27">
        <v>2</v>
      </c>
      <c r="F8" s="3"/>
      <c r="G8" s="3"/>
      <c r="H8" s="3"/>
      <c r="I8" s="28"/>
    </row>
    <row r="9" ht="35" customHeight="1" spans="1:9">
      <c r="A9" s="3">
        <v>5</v>
      </c>
      <c r="B9" s="27" t="s">
        <v>17</v>
      </c>
      <c r="C9" s="27" t="s">
        <v>18</v>
      </c>
      <c r="D9" s="27" t="s">
        <v>12</v>
      </c>
      <c r="E9" s="27">
        <v>2</v>
      </c>
      <c r="F9" s="3"/>
      <c r="G9" s="3"/>
      <c r="H9" s="3"/>
      <c r="I9" s="28"/>
    </row>
    <row r="10" ht="35" customHeight="1" spans="1:9">
      <c r="A10" s="3">
        <v>6</v>
      </c>
      <c r="B10" s="27" t="s">
        <v>19</v>
      </c>
      <c r="C10" s="27" t="s">
        <v>20</v>
      </c>
      <c r="D10" s="27" t="s">
        <v>21</v>
      </c>
      <c r="E10" s="27">
        <v>2</v>
      </c>
      <c r="F10" s="3"/>
      <c r="G10" s="3"/>
      <c r="H10" s="3"/>
      <c r="I10" s="28"/>
    </row>
    <row r="11" ht="35" customHeight="1" spans="1:9">
      <c r="A11" s="3">
        <v>7</v>
      </c>
      <c r="B11" s="27" t="s">
        <v>22</v>
      </c>
      <c r="C11" s="27" t="s">
        <v>23</v>
      </c>
      <c r="D11" s="27" t="s">
        <v>12</v>
      </c>
      <c r="E11" s="27">
        <v>4</v>
      </c>
      <c r="F11" s="3"/>
      <c r="G11" s="3"/>
      <c r="H11" s="3"/>
      <c r="I11" s="28"/>
    </row>
    <row r="12" ht="35" customHeight="1" spans="1:9">
      <c r="A12" s="3">
        <v>8</v>
      </c>
      <c r="B12" s="27" t="s">
        <v>24</v>
      </c>
      <c r="C12" s="27" t="s">
        <v>25</v>
      </c>
      <c r="D12" s="27" t="s">
        <v>21</v>
      </c>
      <c r="E12" s="27">
        <v>2</v>
      </c>
      <c r="F12" s="3"/>
      <c r="G12" s="3"/>
      <c r="H12" s="3"/>
      <c r="I12" s="28"/>
    </row>
    <row r="13" ht="64" customHeight="1" spans="1:9">
      <c r="A13" s="3">
        <v>9</v>
      </c>
      <c r="B13" s="27" t="s">
        <v>26</v>
      </c>
      <c r="C13" s="27" t="s">
        <v>27</v>
      </c>
      <c r="D13" s="27" t="s">
        <v>28</v>
      </c>
      <c r="E13" s="27">
        <v>4</v>
      </c>
      <c r="F13" s="3"/>
      <c r="G13" s="3"/>
      <c r="H13" s="3"/>
      <c r="I13" s="28"/>
    </row>
    <row r="14" ht="35" customHeight="1" spans="1:9">
      <c r="A14" s="3">
        <v>10</v>
      </c>
      <c r="B14" s="27" t="s">
        <v>29</v>
      </c>
      <c r="C14" s="27" t="s">
        <v>30</v>
      </c>
      <c r="D14" s="27" t="s">
        <v>21</v>
      </c>
      <c r="E14" s="27">
        <v>4</v>
      </c>
      <c r="F14" s="3"/>
      <c r="G14" s="3"/>
      <c r="H14" s="3"/>
      <c r="I14" s="28"/>
    </row>
    <row r="15" ht="35" customHeight="1" spans="1:9">
      <c r="A15" s="3">
        <v>11</v>
      </c>
      <c r="B15" s="27" t="s">
        <v>31</v>
      </c>
      <c r="C15" s="27" t="s">
        <v>32</v>
      </c>
      <c r="D15" s="27" t="s">
        <v>33</v>
      </c>
      <c r="E15" s="27">
        <v>6</v>
      </c>
      <c r="F15" s="29"/>
      <c r="G15" s="3"/>
      <c r="H15" s="3"/>
      <c r="I15" s="28"/>
    </row>
    <row r="16" ht="35" customHeight="1" spans="1:9">
      <c r="A16" s="3">
        <v>12</v>
      </c>
      <c r="B16" s="27" t="s">
        <v>34</v>
      </c>
      <c r="C16" s="27" t="s">
        <v>35</v>
      </c>
      <c r="D16" s="27" t="s">
        <v>36</v>
      </c>
      <c r="E16" s="27">
        <v>6</v>
      </c>
      <c r="F16" s="29"/>
      <c r="G16" s="3"/>
      <c r="H16" s="3"/>
      <c r="I16" s="28"/>
    </row>
    <row r="17" ht="35" customHeight="1" spans="1:9">
      <c r="A17" s="3">
        <v>13</v>
      </c>
      <c r="B17" s="27" t="s">
        <v>34</v>
      </c>
      <c r="C17" s="27" t="s">
        <v>37</v>
      </c>
      <c r="D17" s="27" t="s">
        <v>36</v>
      </c>
      <c r="E17" s="27">
        <v>6</v>
      </c>
      <c r="F17" s="29"/>
      <c r="G17" s="3"/>
      <c r="H17" s="3"/>
      <c r="I17" s="28"/>
    </row>
    <row r="18" ht="35" customHeight="1" spans="1:9">
      <c r="A18" s="3">
        <v>14</v>
      </c>
      <c r="B18" s="27" t="s">
        <v>34</v>
      </c>
      <c r="C18" s="27" t="s">
        <v>38</v>
      </c>
      <c r="D18" s="27" t="s">
        <v>36</v>
      </c>
      <c r="E18" s="27">
        <v>6</v>
      </c>
      <c r="F18" s="29"/>
      <c r="G18" s="3"/>
      <c r="H18" s="3"/>
      <c r="I18" s="28"/>
    </row>
    <row r="19" ht="35" customHeight="1" spans="1:9">
      <c r="A19" s="3">
        <v>15</v>
      </c>
      <c r="B19" s="27" t="s">
        <v>34</v>
      </c>
      <c r="C19" s="27" t="s">
        <v>39</v>
      </c>
      <c r="D19" s="27" t="s">
        <v>36</v>
      </c>
      <c r="E19" s="27">
        <v>6</v>
      </c>
      <c r="F19" s="29"/>
      <c r="G19" s="3"/>
      <c r="H19" s="3"/>
      <c r="I19" s="28"/>
    </row>
    <row r="20" ht="35" customHeight="1" spans="1:9">
      <c r="A20" s="3">
        <v>16</v>
      </c>
      <c r="B20" s="27" t="s">
        <v>40</v>
      </c>
      <c r="C20" s="27" t="s">
        <v>41</v>
      </c>
      <c r="D20" s="27" t="s">
        <v>36</v>
      </c>
      <c r="E20" s="27">
        <v>4</v>
      </c>
      <c r="F20" s="29"/>
      <c r="G20" s="3"/>
      <c r="H20" s="3"/>
      <c r="I20" s="28"/>
    </row>
    <row r="21" ht="35" customHeight="1" spans="1:9">
      <c r="A21" s="3">
        <v>17</v>
      </c>
      <c r="B21" s="27" t="s">
        <v>42</v>
      </c>
      <c r="C21" s="27" t="s">
        <v>43</v>
      </c>
      <c r="D21" s="27" t="s">
        <v>36</v>
      </c>
      <c r="E21" s="27">
        <v>4</v>
      </c>
      <c r="F21" s="29"/>
      <c r="G21" s="3"/>
      <c r="H21" s="3"/>
      <c r="I21" s="28"/>
    </row>
    <row r="22" ht="35" customHeight="1" spans="1:9">
      <c r="A22" s="3">
        <v>18</v>
      </c>
      <c r="B22" s="27" t="s">
        <v>44</v>
      </c>
      <c r="C22" s="27" t="s">
        <v>45</v>
      </c>
      <c r="D22" s="27" t="s">
        <v>36</v>
      </c>
      <c r="E22" s="27">
        <v>4</v>
      </c>
      <c r="F22" s="29"/>
      <c r="G22" s="3"/>
      <c r="H22" s="3"/>
      <c r="I22" s="28"/>
    </row>
    <row r="23" ht="35" customHeight="1" spans="1:9">
      <c r="A23" s="3">
        <v>19</v>
      </c>
      <c r="B23" s="27" t="s">
        <v>46</v>
      </c>
      <c r="C23" s="27" t="s">
        <v>39</v>
      </c>
      <c r="D23" s="27" t="s">
        <v>33</v>
      </c>
      <c r="E23" s="27">
        <v>4</v>
      </c>
      <c r="F23" s="29"/>
      <c r="G23" s="3"/>
      <c r="H23" s="3"/>
      <c r="I23" s="28"/>
    </row>
    <row r="24" ht="35" customHeight="1" spans="1:9">
      <c r="A24" s="3">
        <v>20</v>
      </c>
      <c r="B24" s="27" t="s">
        <v>46</v>
      </c>
      <c r="C24" s="27" t="s">
        <v>47</v>
      </c>
      <c r="D24" s="27" t="s">
        <v>33</v>
      </c>
      <c r="E24" s="27">
        <v>4</v>
      </c>
      <c r="F24" s="29"/>
      <c r="G24" s="3"/>
      <c r="H24" s="3"/>
      <c r="I24" s="28"/>
    </row>
    <row r="25" ht="35" customHeight="1" spans="1:9">
      <c r="A25" s="3">
        <v>21</v>
      </c>
      <c r="B25" s="27" t="s">
        <v>46</v>
      </c>
      <c r="C25" s="27" t="s">
        <v>48</v>
      </c>
      <c r="D25" s="27" t="s">
        <v>33</v>
      </c>
      <c r="E25" s="27">
        <v>4</v>
      </c>
      <c r="F25" s="29"/>
      <c r="G25" s="3"/>
      <c r="H25" s="3"/>
      <c r="I25" s="28"/>
    </row>
    <row r="26" ht="35" customHeight="1" spans="1:9">
      <c r="A26" s="3">
        <v>22</v>
      </c>
      <c r="B26" s="27" t="s">
        <v>46</v>
      </c>
      <c r="C26" s="27" t="s">
        <v>49</v>
      </c>
      <c r="D26" s="27" t="s">
        <v>33</v>
      </c>
      <c r="E26" s="27">
        <v>4</v>
      </c>
      <c r="F26" s="29"/>
      <c r="G26" s="3"/>
      <c r="H26" s="3"/>
      <c r="I26" s="28"/>
    </row>
    <row r="27" ht="35" customHeight="1" spans="1:9">
      <c r="A27" s="3">
        <v>23</v>
      </c>
      <c r="B27" s="27" t="s">
        <v>46</v>
      </c>
      <c r="C27" s="27" t="s">
        <v>50</v>
      </c>
      <c r="D27" s="27" t="s">
        <v>33</v>
      </c>
      <c r="E27" s="27">
        <v>4</v>
      </c>
      <c r="F27" s="29"/>
      <c r="G27" s="3"/>
      <c r="H27" s="3"/>
      <c r="I27" s="28"/>
    </row>
    <row r="28" ht="35" customHeight="1" spans="1:9">
      <c r="A28" s="3">
        <v>24</v>
      </c>
      <c r="B28" s="27" t="s">
        <v>51</v>
      </c>
      <c r="C28" s="27" t="s">
        <v>35</v>
      </c>
      <c r="D28" s="27" t="s">
        <v>36</v>
      </c>
      <c r="E28" s="27">
        <v>4</v>
      </c>
      <c r="F28" s="29"/>
      <c r="G28" s="3"/>
      <c r="H28" s="3"/>
      <c r="I28" s="28"/>
    </row>
    <row r="29" ht="35" customHeight="1" spans="1:9">
      <c r="A29" s="3">
        <v>25</v>
      </c>
      <c r="B29" s="27" t="s">
        <v>51</v>
      </c>
      <c r="C29" s="27" t="s">
        <v>37</v>
      </c>
      <c r="D29" s="27" t="s">
        <v>36</v>
      </c>
      <c r="E29" s="27">
        <v>4</v>
      </c>
      <c r="F29" s="29"/>
      <c r="G29" s="3"/>
      <c r="H29" s="3"/>
      <c r="I29" s="28"/>
    </row>
    <row r="30" ht="35" customHeight="1" spans="1:9">
      <c r="A30" s="3">
        <v>26</v>
      </c>
      <c r="B30" s="27" t="s">
        <v>51</v>
      </c>
      <c r="C30" s="27" t="s">
        <v>38</v>
      </c>
      <c r="D30" s="27" t="s">
        <v>36</v>
      </c>
      <c r="E30" s="27">
        <v>4</v>
      </c>
      <c r="F30" s="29"/>
      <c r="G30" s="3"/>
      <c r="H30" s="3"/>
      <c r="I30" s="28"/>
    </row>
    <row r="31" ht="35" customHeight="1" spans="1:9">
      <c r="A31" s="3">
        <v>27</v>
      </c>
      <c r="B31" s="27" t="s">
        <v>51</v>
      </c>
      <c r="C31" s="27" t="s">
        <v>39</v>
      </c>
      <c r="D31" s="27" t="s">
        <v>36</v>
      </c>
      <c r="E31" s="27">
        <v>4</v>
      </c>
      <c r="F31" s="29"/>
      <c r="G31" s="3"/>
      <c r="H31" s="3"/>
      <c r="I31" s="28"/>
    </row>
    <row r="32" ht="35" customHeight="1" spans="1:9">
      <c r="A32" s="3">
        <v>28</v>
      </c>
      <c r="B32" s="27" t="s">
        <v>52</v>
      </c>
      <c r="C32" s="27" t="s">
        <v>53</v>
      </c>
      <c r="D32" s="27" t="s">
        <v>36</v>
      </c>
      <c r="E32" s="27">
        <v>4</v>
      </c>
      <c r="F32" s="29"/>
      <c r="G32" s="3"/>
      <c r="H32" s="3"/>
      <c r="I32" s="28"/>
    </row>
    <row r="33" ht="35" customHeight="1" spans="1:9">
      <c r="A33" s="3">
        <v>29</v>
      </c>
      <c r="B33" s="27" t="s">
        <v>52</v>
      </c>
      <c r="C33" s="27" t="s">
        <v>54</v>
      </c>
      <c r="D33" s="27" t="s">
        <v>36</v>
      </c>
      <c r="E33" s="27">
        <v>4</v>
      </c>
      <c r="F33" s="29"/>
      <c r="G33" s="3"/>
      <c r="H33" s="3"/>
      <c r="I33" s="28"/>
    </row>
    <row r="34" ht="35" customHeight="1" spans="1:9">
      <c r="A34" s="3">
        <v>30</v>
      </c>
      <c r="B34" s="27" t="s">
        <v>52</v>
      </c>
      <c r="C34" s="27" t="s">
        <v>35</v>
      </c>
      <c r="D34" s="27" t="s">
        <v>36</v>
      </c>
      <c r="E34" s="27">
        <v>4</v>
      </c>
      <c r="F34" s="29"/>
      <c r="G34" s="3"/>
      <c r="H34" s="3"/>
      <c r="I34" s="28"/>
    </row>
    <row r="35" ht="35" customHeight="1" spans="1:9">
      <c r="A35" s="3">
        <v>31</v>
      </c>
      <c r="B35" s="27" t="s">
        <v>52</v>
      </c>
      <c r="C35" s="27" t="s">
        <v>37</v>
      </c>
      <c r="D35" s="27" t="s">
        <v>36</v>
      </c>
      <c r="E35" s="27">
        <v>4</v>
      </c>
      <c r="F35" s="29"/>
      <c r="G35" s="3"/>
      <c r="H35" s="3"/>
      <c r="I35" s="28"/>
    </row>
    <row r="36" ht="35" customHeight="1" spans="1:9">
      <c r="A36" s="3">
        <v>32</v>
      </c>
      <c r="B36" s="27" t="s">
        <v>55</v>
      </c>
      <c r="C36" s="27" t="s">
        <v>56</v>
      </c>
      <c r="D36" s="27" t="s">
        <v>21</v>
      </c>
      <c r="E36" s="27">
        <v>4</v>
      </c>
      <c r="F36" s="29"/>
      <c r="G36" s="3"/>
      <c r="H36" s="3"/>
      <c r="I36" s="28"/>
    </row>
    <row r="37" ht="35" customHeight="1" spans="1:9">
      <c r="A37" s="3">
        <v>33</v>
      </c>
      <c r="B37" s="27" t="s">
        <v>57</v>
      </c>
      <c r="C37" s="30" t="s">
        <v>58</v>
      </c>
      <c r="D37" s="27" t="s">
        <v>36</v>
      </c>
      <c r="E37" s="27">
        <v>4</v>
      </c>
      <c r="F37" s="29"/>
      <c r="G37" s="3"/>
      <c r="H37" s="3"/>
      <c r="I37" s="28"/>
    </row>
    <row r="38" ht="35" customHeight="1" spans="1:9">
      <c r="A38" s="3">
        <v>34</v>
      </c>
      <c r="B38" s="27" t="s">
        <v>57</v>
      </c>
      <c r="C38" s="27" t="s">
        <v>59</v>
      </c>
      <c r="D38" s="27" t="s">
        <v>36</v>
      </c>
      <c r="E38" s="27">
        <v>4</v>
      </c>
      <c r="F38" s="29"/>
      <c r="G38" s="3"/>
      <c r="H38" s="3"/>
      <c r="I38" s="28"/>
    </row>
    <row r="39" ht="35" customHeight="1" spans="1:9">
      <c r="A39" s="3">
        <v>35</v>
      </c>
      <c r="B39" s="27" t="s">
        <v>57</v>
      </c>
      <c r="C39" s="27" t="s">
        <v>60</v>
      </c>
      <c r="D39" s="27" t="s">
        <v>36</v>
      </c>
      <c r="E39" s="27">
        <v>4</v>
      </c>
      <c r="F39" s="29"/>
      <c r="G39" s="3"/>
      <c r="H39" s="3"/>
      <c r="I39" s="28"/>
    </row>
    <row r="40" ht="35" customHeight="1" spans="1:9">
      <c r="A40" s="3">
        <v>36</v>
      </c>
      <c r="B40" s="27" t="s">
        <v>57</v>
      </c>
      <c r="C40" s="27" t="s">
        <v>61</v>
      </c>
      <c r="D40" s="27" t="s">
        <v>36</v>
      </c>
      <c r="E40" s="27">
        <v>4</v>
      </c>
      <c r="F40" s="29"/>
      <c r="G40" s="3"/>
      <c r="H40" s="3"/>
      <c r="I40" s="28"/>
    </row>
    <row r="41" ht="35" customHeight="1" spans="1:9">
      <c r="A41" s="3">
        <v>37</v>
      </c>
      <c r="B41" s="27" t="s">
        <v>57</v>
      </c>
      <c r="C41" s="27" t="s">
        <v>62</v>
      </c>
      <c r="D41" s="27" t="s">
        <v>36</v>
      </c>
      <c r="E41" s="27">
        <v>4</v>
      </c>
      <c r="F41" s="29"/>
      <c r="G41" s="3"/>
      <c r="H41" s="3"/>
      <c r="I41" s="28"/>
    </row>
    <row r="42" ht="35" customHeight="1" spans="1:9">
      <c r="A42" s="3">
        <v>38</v>
      </c>
      <c r="B42" s="27" t="s">
        <v>63</v>
      </c>
      <c r="C42" s="30" t="s">
        <v>58</v>
      </c>
      <c r="D42" s="27" t="s">
        <v>36</v>
      </c>
      <c r="E42" s="27">
        <v>4</v>
      </c>
      <c r="F42" s="29"/>
      <c r="G42" s="3"/>
      <c r="H42" s="3"/>
      <c r="I42" s="28"/>
    </row>
    <row r="43" ht="35" customHeight="1" spans="1:9">
      <c r="A43" s="3">
        <v>39</v>
      </c>
      <c r="B43" s="27" t="s">
        <v>63</v>
      </c>
      <c r="C43" s="27" t="s">
        <v>59</v>
      </c>
      <c r="D43" s="27" t="s">
        <v>36</v>
      </c>
      <c r="E43" s="27">
        <v>4</v>
      </c>
      <c r="F43" s="29"/>
      <c r="G43" s="3"/>
      <c r="H43" s="3"/>
      <c r="I43" s="28"/>
    </row>
    <row r="44" ht="35" customHeight="1" spans="1:9">
      <c r="A44" s="3">
        <v>40</v>
      </c>
      <c r="B44" s="27" t="s">
        <v>63</v>
      </c>
      <c r="C44" s="27" t="s">
        <v>60</v>
      </c>
      <c r="D44" s="27" t="s">
        <v>36</v>
      </c>
      <c r="E44" s="27">
        <v>4</v>
      </c>
      <c r="F44" s="29"/>
      <c r="G44" s="3"/>
      <c r="H44" s="3"/>
      <c r="I44" s="28"/>
    </row>
    <row r="45" ht="35" customHeight="1" spans="1:9">
      <c r="A45" s="3">
        <v>41</v>
      </c>
      <c r="B45" s="27" t="s">
        <v>63</v>
      </c>
      <c r="C45" s="27" t="s">
        <v>61</v>
      </c>
      <c r="D45" s="27" t="s">
        <v>36</v>
      </c>
      <c r="E45" s="27">
        <v>4</v>
      </c>
      <c r="F45" s="29"/>
      <c r="G45" s="3"/>
      <c r="H45" s="3"/>
      <c r="I45" s="28"/>
    </row>
    <row r="46" ht="35" customHeight="1" spans="1:9">
      <c r="A46" s="3">
        <v>42</v>
      </c>
      <c r="B46" s="27" t="s">
        <v>63</v>
      </c>
      <c r="C46" s="27" t="s">
        <v>62</v>
      </c>
      <c r="D46" s="27" t="s">
        <v>36</v>
      </c>
      <c r="E46" s="27">
        <v>4</v>
      </c>
      <c r="F46" s="29"/>
      <c r="G46" s="3"/>
      <c r="H46" s="3"/>
      <c r="I46" s="28"/>
    </row>
    <row r="47" ht="35" customHeight="1" spans="1:9">
      <c r="A47" s="3">
        <v>43</v>
      </c>
      <c r="B47" s="27" t="s">
        <v>64</v>
      </c>
      <c r="C47" s="27" t="s">
        <v>65</v>
      </c>
      <c r="D47" s="27" t="s">
        <v>36</v>
      </c>
      <c r="E47" s="27">
        <v>4</v>
      </c>
      <c r="F47" s="29"/>
      <c r="G47" s="3"/>
      <c r="H47" s="3"/>
      <c r="I47" s="28"/>
    </row>
    <row r="48" ht="35" customHeight="1" spans="1:9">
      <c r="A48" s="3">
        <v>44</v>
      </c>
      <c r="B48" s="27" t="s">
        <v>66</v>
      </c>
      <c r="C48" s="27" t="s">
        <v>67</v>
      </c>
      <c r="D48" s="27" t="s">
        <v>68</v>
      </c>
      <c r="E48" s="27">
        <v>4</v>
      </c>
      <c r="F48" s="29"/>
      <c r="G48" s="3"/>
      <c r="H48" s="3"/>
      <c r="I48" s="28"/>
    </row>
    <row r="49" ht="35" customHeight="1" spans="1:9">
      <c r="A49" s="3">
        <v>45</v>
      </c>
      <c r="B49" s="27" t="s">
        <v>29</v>
      </c>
      <c r="C49" s="27" t="s">
        <v>69</v>
      </c>
      <c r="D49" s="27" t="s">
        <v>68</v>
      </c>
      <c r="E49" s="27">
        <v>4</v>
      </c>
      <c r="F49" s="29"/>
      <c r="G49" s="3"/>
      <c r="H49" s="3"/>
      <c r="I49" s="28"/>
    </row>
    <row r="50" ht="35" customHeight="1" spans="1:9">
      <c r="A50" s="3">
        <v>46</v>
      </c>
      <c r="B50" s="27" t="s">
        <v>70</v>
      </c>
      <c r="C50" s="27" t="s">
        <v>71</v>
      </c>
      <c r="D50" s="27" t="s">
        <v>36</v>
      </c>
      <c r="E50" s="27">
        <v>4</v>
      </c>
      <c r="F50" s="29"/>
      <c r="G50" s="3"/>
      <c r="H50" s="3"/>
      <c r="I50" s="28"/>
    </row>
    <row r="51" ht="35" customHeight="1" spans="1:9">
      <c r="A51" s="3">
        <v>47</v>
      </c>
      <c r="B51" s="27" t="s">
        <v>72</v>
      </c>
      <c r="C51" s="27" t="s">
        <v>73</v>
      </c>
      <c r="D51" s="27" t="s">
        <v>36</v>
      </c>
      <c r="E51" s="27">
        <v>4</v>
      </c>
      <c r="F51" s="29"/>
      <c r="G51" s="3"/>
      <c r="H51" s="3"/>
      <c r="I51" s="28"/>
    </row>
    <row r="52" ht="35" customHeight="1" spans="1:9">
      <c r="A52" s="3">
        <v>48</v>
      </c>
      <c r="B52" s="27" t="s">
        <v>74</v>
      </c>
      <c r="C52" s="31" t="s">
        <v>75</v>
      </c>
      <c r="D52" s="27" t="s">
        <v>36</v>
      </c>
      <c r="E52" s="27">
        <v>4</v>
      </c>
      <c r="F52" s="29"/>
      <c r="G52" s="3"/>
      <c r="H52" s="3"/>
      <c r="I52" s="28"/>
    </row>
    <row r="53" ht="35" customHeight="1" spans="1:9">
      <c r="A53" s="3">
        <v>49</v>
      </c>
      <c r="B53" s="27" t="s">
        <v>74</v>
      </c>
      <c r="C53" s="27" t="s">
        <v>76</v>
      </c>
      <c r="D53" s="27" t="s">
        <v>21</v>
      </c>
      <c r="E53" s="27">
        <v>4</v>
      </c>
      <c r="F53" s="29"/>
      <c r="G53" s="3"/>
      <c r="H53" s="3"/>
      <c r="I53" s="28"/>
    </row>
    <row r="54" ht="35" customHeight="1" spans="1:9">
      <c r="A54" s="3">
        <v>50</v>
      </c>
      <c r="B54" s="27" t="s">
        <v>74</v>
      </c>
      <c r="C54" s="27" t="s">
        <v>77</v>
      </c>
      <c r="D54" s="27" t="s">
        <v>21</v>
      </c>
      <c r="E54" s="27">
        <v>4</v>
      </c>
      <c r="F54" s="29"/>
      <c r="G54" s="3"/>
      <c r="H54" s="3"/>
      <c r="I54" s="28"/>
    </row>
    <row r="55" ht="35" customHeight="1" spans="1:9">
      <c r="A55" s="3">
        <v>51</v>
      </c>
      <c r="B55" s="27" t="s">
        <v>78</v>
      </c>
      <c r="C55" s="27" t="s">
        <v>73</v>
      </c>
      <c r="D55" s="27" t="s">
        <v>36</v>
      </c>
      <c r="E55" s="27">
        <v>4</v>
      </c>
      <c r="F55" s="29"/>
      <c r="G55" s="3"/>
      <c r="H55" s="3"/>
      <c r="I55" s="28"/>
    </row>
    <row r="56" ht="35" customHeight="1" spans="1:9">
      <c r="A56" s="3">
        <v>52</v>
      </c>
      <c r="B56" s="27" t="s">
        <v>79</v>
      </c>
      <c r="C56" s="27" t="s">
        <v>80</v>
      </c>
      <c r="D56" s="27" t="s">
        <v>36</v>
      </c>
      <c r="E56" s="27">
        <v>4</v>
      </c>
      <c r="F56" s="29"/>
      <c r="G56" s="3"/>
      <c r="H56" s="3"/>
      <c r="I56" s="28"/>
    </row>
    <row r="57" ht="35" customHeight="1" spans="1:9">
      <c r="A57" s="3">
        <v>53</v>
      </c>
      <c r="B57" s="27" t="s">
        <v>81</v>
      </c>
      <c r="C57" s="27" t="s">
        <v>82</v>
      </c>
      <c r="D57" s="27" t="s">
        <v>36</v>
      </c>
      <c r="E57" s="27">
        <v>4</v>
      </c>
      <c r="F57" s="29"/>
      <c r="G57" s="3"/>
      <c r="H57" s="3"/>
      <c r="I57" s="28"/>
    </row>
    <row r="58" ht="35" customHeight="1" spans="1:9">
      <c r="A58" s="3">
        <v>54</v>
      </c>
      <c r="B58" s="27" t="s">
        <v>81</v>
      </c>
      <c r="C58" s="27" t="s">
        <v>83</v>
      </c>
      <c r="D58" s="27" t="s">
        <v>36</v>
      </c>
      <c r="E58" s="27">
        <v>4</v>
      </c>
      <c r="F58" s="29"/>
      <c r="G58" s="3"/>
      <c r="H58" s="3"/>
      <c r="I58" s="28"/>
    </row>
    <row r="59" ht="35" customHeight="1" spans="1:9">
      <c r="A59" s="3">
        <v>55</v>
      </c>
      <c r="B59" s="27" t="s">
        <v>81</v>
      </c>
      <c r="C59" s="27" t="s">
        <v>84</v>
      </c>
      <c r="D59" s="27" t="s">
        <v>36</v>
      </c>
      <c r="E59" s="27">
        <v>4</v>
      </c>
      <c r="F59" s="29"/>
      <c r="G59" s="3"/>
      <c r="H59" s="3"/>
      <c r="I59" s="28"/>
    </row>
    <row r="60" ht="35" customHeight="1" spans="1:9">
      <c r="A60" s="3">
        <v>56</v>
      </c>
      <c r="B60" s="27" t="s">
        <v>85</v>
      </c>
      <c r="C60" s="27" t="s">
        <v>82</v>
      </c>
      <c r="D60" s="27" t="s">
        <v>36</v>
      </c>
      <c r="E60" s="27">
        <v>4</v>
      </c>
      <c r="F60" s="29"/>
      <c r="G60" s="3"/>
      <c r="H60" s="3"/>
      <c r="I60" s="28"/>
    </row>
    <row r="61" ht="35" customHeight="1" spans="1:9">
      <c r="A61" s="3">
        <v>57</v>
      </c>
      <c r="B61" s="27" t="s">
        <v>85</v>
      </c>
      <c r="C61" s="27" t="s">
        <v>83</v>
      </c>
      <c r="D61" s="27" t="s">
        <v>36</v>
      </c>
      <c r="E61" s="27">
        <v>4</v>
      </c>
      <c r="F61" s="29"/>
      <c r="G61" s="3"/>
      <c r="H61" s="3"/>
      <c r="I61" s="28"/>
    </row>
    <row r="62" ht="35" customHeight="1" spans="1:9">
      <c r="A62" s="3">
        <v>58</v>
      </c>
      <c r="B62" s="27" t="s">
        <v>85</v>
      </c>
      <c r="C62" s="27" t="s">
        <v>84</v>
      </c>
      <c r="D62" s="27" t="s">
        <v>36</v>
      </c>
      <c r="E62" s="27">
        <v>4</v>
      </c>
      <c r="F62" s="29"/>
      <c r="G62" s="3"/>
      <c r="H62" s="3"/>
      <c r="I62" s="28"/>
    </row>
    <row r="63" ht="35" customHeight="1" spans="1:9">
      <c r="A63" s="3">
        <v>59</v>
      </c>
      <c r="B63" s="27" t="s">
        <v>86</v>
      </c>
      <c r="C63" s="27" t="s">
        <v>87</v>
      </c>
      <c r="D63" s="27" t="s">
        <v>36</v>
      </c>
      <c r="E63" s="27">
        <v>4</v>
      </c>
      <c r="F63" s="29"/>
      <c r="G63" s="3"/>
      <c r="H63" s="3"/>
      <c r="I63" s="28"/>
    </row>
    <row r="64" ht="35" customHeight="1" spans="1:9">
      <c r="A64" s="3">
        <v>60</v>
      </c>
      <c r="B64" s="27" t="s">
        <v>88</v>
      </c>
      <c r="C64" s="27" t="s">
        <v>89</v>
      </c>
      <c r="D64" s="27" t="s">
        <v>36</v>
      </c>
      <c r="E64" s="27">
        <v>4</v>
      </c>
      <c r="F64" s="29"/>
      <c r="G64" s="3"/>
      <c r="H64" s="3"/>
      <c r="I64" s="28"/>
    </row>
    <row r="65" ht="35" customHeight="1" spans="1:9">
      <c r="A65" s="3">
        <v>61</v>
      </c>
      <c r="B65" s="27" t="s">
        <v>90</v>
      </c>
      <c r="C65" s="27" t="s">
        <v>91</v>
      </c>
      <c r="D65" s="27" t="s">
        <v>21</v>
      </c>
      <c r="E65" s="27">
        <v>4</v>
      </c>
      <c r="F65" s="29"/>
      <c r="G65" s="3"/>
      <c r="H65" s="3"/>
      <c r="I65" s="28"/>
    </row>
    <row r="66" ht="35" customHeight="1" spans="1:9">
      <c r="A66" s="3">
        <v>62</v>
      </c>
      <c r="B66" s="27" t="s">
        <v>92</v>
      </c>
      <c r="C66" s="27" t="s">
        <v>93</v>
      </c>
      <c r="D66" s="27" t="s">
        <v>33</v>
      </c>
      <c r="E66" s="27">
        <v>4</v>
      </c>
      <c r="F66" s="29"/>
      <c r="G66" s="3"/>
      <c r="H66" s="3"/>
      <c r="I66" s="28"/>
    </row>
    <row r="67" ht="35" customHeight="1" spans="1:9">
      <c r="A67" s="3">
        <v>63</v>
      </c>
      <c r="B67" s="27" t="s">
        <v>94</v>
      </c>
      <c r="C67" s="27" t="s">
        <v>95</v>
      </c>
      <c r="D67" s="27" t="s">
        <v>33</v>
      </c>
      <c r="E67" s="27">
        <v>4</v>
      </c>
      <c r="F67" s="29"/>
      <c r="G67" s="3"/>
      <c r="H67" s="3"/>
      <c r="I67" s="28"/>
    </row>
    <row r="68" ht="63" customHeight="1" spans="1:9">
      <c r="A68" s="3">
        <v>64</v>
      </c>
      <c r="B68" s="27" t="s">
        <v>96</v>
      </c>
      <c r="C68" s="27" t="s">
        <v>97</v>
      </c>
      <c r="D68" s="27" t="s">
        <v>33</v>
      </c>
      <c r="E68" s="27">
        <v>1</v>
      </c>
      <c r="F68" s="29"/>
      <c r="G68" s="3"/>
      <c r="H68" s="3"/>
      <c r="I68" s="28"/>
    </row>
    <row r="69" ht="35" customHeight="1" spans="1:9">
      <c r="A69" s="3">
        <v>65</v>
      </c>
      <c r="B69" s="27" t="s">
        <v>98</v>
      </c>
      <c r="C69" s="27" t="s">
        <v>99</v>
      </c>
      <c r="D69" s="27" t="s">
        <v>12</v>
      </c>
      <c r="E69" s="27">
        <v>1</v>
      </c>
      <c r="F69" s="29"/>
      <c r="G69" s="3"/>
      <c r="H69" s="3"/>
      <c r="I69" s="28"/>
    </row>
    <row r="70" ht="63" customHeight="1" spans="1:9">
      <c r="A70" s="3">
        <v>66</v>
      </c>
      <c r="B70" s="27" t="s">
        <v>100</v>
      </c>
      <c r="C70" s="27" t="s">
        <v>101</v>
      </c>
      <c r="D70" s="27" t="s">
        <v>33</v>
      </c>
      <c r="E70" s="27">
        <v>2</v>
      </c>
      <c r="F70" s="29"/>
      <c r="G70" s="3"/>
      <c r="H70" s="3"/>
      <c r="I70" s="28"/>
    </row>
    <row r="71" ht="67" customHeight="1" spans="1:9">
      <c r="A71" s="3">
        <v>67</v>
      </c>
      <c r="B71" s="27" t="s">
        <v>102</v>
      </c>
      <c r="C71" s="27" t="s">
        <v>103</v>
      </c>
      <c r="D71" s="27" t="s">
        <v>104</v>
      </c>
      <c r="E71" s="27">
        <v>1</v>
      </c>
      <c r="F71" s="29"/>
      <c r="G71" s="3"/>
      <c r="H71" s="3"/>
      <c r="I71" s="28"/>
    </row>
    <row r="72" ht="63" customHeight="1" spans="1:9">
      <c r="A72" s="3">
        <v>68</v>
      </c>
      <c r="B72" s="27" t="s">
        <v>105</v>
      </c>
      <c r="C72" s="27" t="s">
        <v>106</v>
      </c>
      <c r="D72" s="27" t="s">
        <v>33</v>
      </c>
      <c r="E72" s="27">
        <v>1</v>
      </c>
      <c r="F72" s="29"/>
      <c r="G72" s="3"/>
      <c r="H72" s="3"/>
      <c r="I72" s="28"/>
    </row>
    <row r="73" ht="66" customHeight="1" spans="1:9">
      <c r="A73" s="3">
        <v>69</v>
      </c>
      <c r="B73" s="27" t="s">
        <v>107</v>
      </c>
      <c r="C73" s="27" t="s">
        <v>108</v>
      </c>
      <c r="D73" s="27" t="s">
        <v>33</v>
      </c>
      <c r="E73" s="27">
        <v>5</v>
      </c>
      <c r="F73" s="29"/>
      <c r="G73" s="3"/>
      <c r="H73" s="3"/>
      <c r="I73" s="28"/>
    </row>
    <row r="74" ht="66" customHeight="1" spans="1:9">
      <c r="A74" s="3">
        <v>70</v>
      </c>
      <c r="B74" s="27" t="s">
        <v>109</v>
      </c>
      <c r="C74" s="27" t="s">
        <v>110</v>
      </c>
      <c r="D74" s="27" t="s">
        <v>21</v>
      </c>
      <c r="E74" s="27">
        <v>15</v>
      </c>
      <c r="F74" s="29"/>
      <c r="G74" s="3"/>
      <c r="H74" s="3"/>
      <c r="I74" s="28"/>
    </row>
    <row r="75" ht="35" customHeight="1" spans="1:9">
      <c r="A75" s="3">
        <v>71</v>
      </c>
      <c r="B75" s="27" t="s">
        <v>111</v>
      </c>
      <c r="C75" s="27" t="s">
        <v>112</v>
      </c>
      <c r="D75" s="27" t="s">
        <v>21</v>
      </c>
      <c r="E75" s="27">
        <v>1</v>
      </c>
      <c r="F75" s="29"/>
      <c r="G75" s="3"/>
      <c r="H75" s="3"/>
      <c r="I75" s="28"/>
    </row>
    <row r="76" ht="49" customHeight="1" spans="1:9">
      <c r="A76" s="3">
        <v>72</v>
      </c>
      <c r="B76" s="27" t="s">
        <v>113</v>
      </c>
      <c r="C76" s="27" t="s">
        <v>114</v>
      </c>
      <c r="D76" s="27" t="s">
        <v>21</v>
      </c>
      <c r="E76" s="27">
        <v>4</v>
      </c>
      <c r="F76" s="29"/>
      <c r="G76" s="3"/>
      <c r="H76" s="3"/>
      <c r="I76" s="28"/>
    </row>
    <row r="77" ht="85" customHeight="1" spans="1:9">
      <c r="A77" s="3">
        <v>73</v>
      </c>
      <c r="B77" s="27" t="s">
        <v>115</v>
      </c>
      <c r="C77" s="27" t="s">
        <v>116</v>
      </c>
      <c r="D77" s="27" t="s">
        <v>33</v>
      </c>
      <c r="E77" s="27">
        <v>20</v>
      </c>
      <c r="F77" s="29"/>
      <c r="G77" s="3"/>
      <c r="H77" s="3"/>
      <c r="I77" s="28"/>
    </row>
    <row r="78" ht="78" customHeight="1" spans="1:9">
      <c r="A78" s="3">
        <v>74</v>
      </c>
      <c r="B78" s="27" t="s">
        <v>115</v>
      </c>
      <c r="C78" s="27" t="s">
        <v>117</v>
      </c>
      <c r="D78" s="27" t="s">
        <v>33</v>
      </c>
      <c r="E78" s="27">
        <v>20</v>
      </c>
      <c r="F78" s="29"/>
      <c r="G78" s="3"/>
      <c r="H78" s="3"/>
      <c r="I78" s="28"/>
    </row>
    <row r="79" ht="65" customHeight="1" spans="1:9">
      <c r="A79" s="3">
        <v>75</v>
      </c>
      <c r="B79" s="27" t="s">
        <v>118</v>
      </c>
      <c r="C79" s="27" t="s">
        <v>119</v>
      </c>
      <c r="D79" s="27" t="s">
        <v>21</v>
      </c>
      <c r="E79" s="27">
        <v>2</v>
      </c>
      <c r="F79" s="29"/>
      <c r="G79" s="3"/>
      <c r="H79" s="3"/>
      <c r="I79" s="28"/>
    </row>
    <row r="80" ht="66" customHeight="1" spans="1:9">
      <c r="A80" s="3">
        <v>76</v>
      </c>
      <c r="B80" s="27" t="s">
        <v>120</v>
      </c>
      <c r="C80" s="27" t="s">
        <v>121</v>
      </c>
      <c r="D80" s="27" t="s">
        <v>21</v>
      </c>
      <c r="E80" s="27">
        <v>4</v>
      </c>
      <c r="F80" s="29"/>
      <c r="G80" s="3"/>
      <c r="H80" s="3"/>
      <c r="I80" s="28"/>
    </row>
    <row r="81" ht="35" customHeight="1" spans="1:9">
      <c r="A81" s="3">
        <v>77</v>
      </c>
      <c r="B81" s="27" t="s">
        <v>122</v>
      </c>
      <c r="C81" s="27" t="s">
        <v>123</v>
      </c>
      <c r="D81" s="27" t="s">
        <v>33</v>
      </c>
      <c r="E81" s="27">
        <v>3</v>
      </c>
      <c r="F81" s="29"/>
      <c r="G81" s="3"/>
      <c r="H81" s="3"/>
      <c r="I81" s="28"/>
    </row>
    <row r="82" ht="35" customHeight="1" spans="1:9">
      <c r="A82" s="3">
        <v>78</v>
      </c>
      <c r="B82" s="27" t="s">
        <v>124</v>
      </c>
      <c r="C82" s="27" t="s">
        <v>125</v>
      </c>
      <c r="D82" s="27" t="s">
        <v>33</v>
      </c>
      <c r="E82" s="27">
        <v>5</v>
      </c>
      <c r="F82" s="29"/>
      <c r="G82" s="3"/>
      <c r="H82" s="3"/>
      <c r="I82" s="28"/>
    </row>
    <row r="83" ht="35" customHeight="1" spans="1:9">
      <c r="A83" s="3">
        <v>79</v>
      </c>
      <c r="B83" s="27" t="s">
        <v>126</v>
      </c>
      <c r="C83" s="27" t="s">
        <v>127</v>
      </c>
      <c r="D83" s="27" t="s">
        <v>21</v>
      </c>
      <c r="E83" s="27">
        <v>1</v>
      </c>
      <c r="F83" s="29"/>
      <c r="G83" s="3"/>
      <c r="H83" s="3"/>
      <c r="I83" s="28"/>
    </row>
    <row r="84" ht="35" customHeight="1" spans="1:9">
      <c r="A84" s="3">
        <v>80</v>
      </c>
      <c r="B84" s="27" t="s">
        <v>128</v>
      </c>
      <c r="C84" s="27" t="s">
        <v>129</v>
      </c>
      <c r="D84" s="27" t="s">
        <v>104</v>
      </c>
      <c r="E84" s="27">
        <v>100</v>
      </c>
      <c r="F84" s="29"/>
      <c r="G84" s="3"/>
      <c r="H84" s="3"/>
      <c r="I84" s="28"/>
    </row>
    <row r="85" ht="47" customHeight="1" spans="1:9">
      <c r="A85" s="3">
        <v>81</v>
      </c>
      <c r="B85" s="27" t="s">
        <v>130</v>
      </c>
      <c r="C85" s="27" t="s">
        <v>131</v>
      </c>
      <c r="D85" s="27" t="s">
        <v>33</v>
      </c>
      <c r="E85" s="27">
        <v>2</v>
      </c>
      <c r="F85" s="29"/>
      <c r="G85" s="3"/>
      <c r="H85" s="3"/>
      <c r="I85" s="28"/>
    </row>
    <row r="86" ht="35" customHeight="1" spans="1:9">
      <c r="A86" s="3">
        <v>82</v>
      </c>
      <c r="B86" s="27" t="s">
        <v>132</v>
      </c>
      <c r="C86" s="27" t="s">
        <v>133</v>
      </c>
      <c r="D86" s="27" t="s">
        <v>36</v>
      </c>
      <c r="E86" s="27">
        <v>20</v>
      </c>
      <c r="F86" s="29"/>
      <c r="G86" s="3"/>
      <c r="H86" s="3"/>
      <c r="I86" s="28"/>
    </row>
    <row r="87" ht="52" customHeight="1" spans="1:9">
      <c r="A87" s="3">
        <v>83</v>
      </c>
      <c r="B87" s="27" t="s">
        <v>134</v>
      </c>
      <c r="C87" s="27" t="s">
        <v>135</v>
      </c>
      <c r="D87" s="27" t="s">
        <v>33</v>
      </c>
      <c r="E87" s="27">
        <v>1</v>
      </c>
      <c r="F87" s="29"/>
      <c r="G87" s="3"/>
      <c r="H87" s="3"/>
      <c r="I87" s="28"/>
    </row>
    <row r="88" ht="35" customHeight="1" spans="1:9">
      <c r="A88" s="3">
        <v>84</v>
      </c>
      <c r="B88" s="27" t="s">
        <v>136</v>
      </c>
      <c r="C88" s="27" t="s">
        <v>137</v>
      </c>
      <c r="D88" s="27" t="s">
        <v>33</v>
      </c>
      <c r="E88" s="27">
        <v>1</v>
      </c>
      <c r="F88" s="29"/>
      <c r="G88" s="3"/>
      <c r="H88" s="3"/>
      <c r="I88" s="28"/>
    </row>
    <row r="89" ht="35" customHeight="1" spans="1:9">
      <c r="A89" s="3">
        <v>85</v>
      </c>
      <c r="B89" s="27" t="s">
        <v>138</v>
      </c>
      <c r="C89" s="27" t="s">
        <v>139</v>
      </c>
      <c r="D89" s="27" t="s">
        <v>33</v>
      </c>
      <c r="E89" s="27">
        <v>5</v>
      </c>
      <c r="F89" s="29"/>
      <c r="G89" s="3"/>
      <c r="H89" s="3"/>
      <c r="I89" s="28"/>
    </row>
    <row r="90" ht="35" customHeight="1" spans="1:9">
      <c r="A90" s="3">
        <v>86</v>
      </c>
      <c r="B90" s="27" t="s">
        <v>140</v>
      </c>
      <c r="C90" s="27" t="s">
        <v>141</v>
      </c>
      <c r="D90" s="27" t="s">
        <v>104</v>
      </c>
      <c r="E90" s="27">
        <v>20</v>
      </c>
      <c r="F90" s="29"/>
      <c r="G90" s="3"/>
      <c r="H90" s="3"/>
      <c r="I90" s="28"/>
    </row>
    <row r="91" ht="35" customHeight="1" spans="1:9">
      <c r="A91" s="3">
        <v>87</v>
      </c>
      <c r="B91" s="27" t="s">
        <v>140</v>
      </c>
      <c r="C91" s="27" t="s">
        <v>142</v>
      </c>
      <c r="D91" s="27" t="s">
        <v>104</v>
      </c>
      <c r="E91" s="27">
        <v>20</v>
      </c>
      <c r="F91" s="29"/>
      <c r="G91" s="3"/>
      <c r="H91" s="3"/>
      <c r="I91" s="28"/>
    </row>
    <row r="92" ht="35" customHeight="1" spans="1:9">
      <c r="A92" s="3">
        <v>88</v>
      </c>
      <c r="B92" s="27" t="s">
        <v>143</v>
      </c>
      <c r="C92" s="27" t="s">
        <v>144</v>
      </c>
      <c r="D92" s="27" t="s">
        <v>33</v>
      </c>
      <c r="E92" s="27">
        <v>10</v>
      </c>
      <c r="F92" s="29"/>
      <c r="G92" s="3"/>
      <c r="H92" s="3"/>
      <c r="I92" s="28"/>
    </row>
    <row r="93" ht="35" customHeight="1" spans="1:9">
      <c r="A93" s="3">
        <v>89</v>
      </c>
      <c r="B93" s="27" t="s">
        <v>143</v>
      </c>
      <c r="C93" s="27" t="s">
        <v>145</v>
      </c>
      <c r="D93" s="27" t="s">
        <v>33</v>
      </c>
      <c r="E93" s="27">
        <v>10</v>
      </c>
      <c r="F93" s="29"/>
      <c r="G93" s="3"/>
      <c r="H93" s="3"/>
      <c r="I93" s="28"/>
    </row>
    <row r="94" ht="35" customHeight="1" spans="1:9">
      <c r="A94" s="3">
        <v>90</v>
      </c>
      <c r="B94" s="27" t="s">
        <v>146</v>
      </c>
      <c r="C94" s="27" t="s">
        <v>147</v>
      </c>
      <c r="D94" s="27" t="s">
        <v>68</v>
      </c>
      <c r="E94" s="27">
        <v>20</v>
      </c>
      <c r="F94" s="29"/>
      <c r="G94" s="3"/>
      <c r="H94" s="3"/>
      <c r="I94" s="28"/>
    </row>
    <row r="95" ht="35" customHeight="1" spans="1:9">
      <c r="A95" s="3">
        <v>91</v>
      </c>
      <c r="B95" s="27" t="s">
        <v>146</v>
      </c>
      <c r="C95" s="27" t="s">
        <v>148</v>
      </c>
      <c r="D95" s="27" t="s">
        <v>68</v>
      </c>
      <c r="E95" s="27">
        <v>20</v>
      </c>
      <c r="F95" s="29"/>
      <c r="G95" s="3"/>
      <c r="H95" s="3"/>
      <c r="I95" s="28"/>
    </row>
    <row r="96" ht="35" customHeight="1" spans="1:9">
      <c r="A96" s="3">
        <v>92</v>
      </c>
      <c r="B96" s="27" t="s">
        <v>146</v>
      </c>
      <c r="C96" s="27" t="s">
        <v>149</v>
      </c>
      <c r="D96" s="27" t="s">
        <v>68</v>
      </c>
      <c r="E96" s="27">
        <v>20</v>
      </c>
      <c r="F96" s="29"/>
      <c r="G96" s="3"/>
      <c r="H96" s="3"/>
      <c r="I96" s="28"/>
    </row>
    <row r="97" ht="35" customHeight="1" spans="1:9">
      <c r="A97" s="3">
        <v>93</v>
      </c>
      <c r="B97" s="27" t="s">
        <v>150</v>
      </c>
      <c r="C97" s="27" t="s">
        <v>151</v>
      </c>
      <c r="D97" s="27" t="s">
        <v>152</v>
      </c>
      <c r="E97" s="27">
        <v>10</v>
      </c>
      <c r="F97" s="29"/>
      <c r="G97" s="3"/>
      <c r="H97" s="3"/>
      <c r="I97" s="28"/>
    </row>
    <row r="98" ht="35" customHeight="1" spans="1:9">
      <c r="A98" s="3">
        <v>94</v>
      </c>
      <c r="B98" s="27" t="s">
        <v>153</v>
      </c>
      <c r="C98" s="27" t="s">
        <v>154</v>
      </c>
      <c r="D98" s="27" t="s">
        <v>104</v>
      </c>
      <c r="E98" s="27">
        <v>10</v>
      </c>
      <c r="F98" s="29"/>
      <c r="G98" s="3"/>
      <c r="H98" s="3"/>
      <c r="I98" s="28"/>
    </row>
    <row r="99" ht="35" customHeight="1" spans="1:9">
      <c r="A99" s="3">
        <v>95</v>
      </c>
      <c r="B99" s="27" t="s">
        <v>155</v>
      </c>
      <c r="C99" s="27" t="s">
        <v>156</v>
      </c>
      <c r="D99" s="27" t="s">
        <v>33</v>
      </c>
      <c r="E99" s="27">
        <v>10</v>
      </c>
      <c r="F99" s="29"/>
      <c r="G99" s="3"/>
      <c r="H99" s="3"/>
      <c r="I99" s="28"/>
    </row>
    <row r="100" ht="35" customHeight="1" spans="1:9">
      <c r="A100" s="3">
        <v>96</v>
      </c>
      <c r="B100" s="27" t="s">
        <v>157</v>
      </c>
      <c r="C100" s="27" t="s">
        <v>158</v>
      </c>
      <c r="D100" s="27" t="s">
        <v>12</v>
      </c>
      <c r="E100" s="27">
        <v>1</v>
      </c>
      <c r="F100" s="29"/>
      <c r="G100" s="3"/>
      <c r="H100" s="3"/>
      <c r="I100" s="28"/>
    </row>
    <row r="101" ht="35" customHeight="1" spans="1:9">
      <c r="A101" s="3">
        <v>97</v>
      </c>
      <c r="B101" s="27" t="s">
        <v>159</v>
      </c>
      <c r="C101" s="27" t="s">
        <v>160</v>
      </c>
      <c r="D101" s="27" t="s">
        <v>161</v>
      </c>
      <c r="E101" s="27">
        <v>1</v>
      </c>
      <c r="F101" s="29"/>
      <c r="G101" s="3"/>
      <c r="H101" s="3"/>
      <c r="I101" s="28"/>
    </row>
    <row r="102" ht="35" customHeight="1" spans="1:9">
      <c r="A102" s="3">
        <v>98</v>
      </c>
      <c r="B102" s="27" t="s">
        <v>159</v>
      </c>
      <c r="C102" s="27" t="s">
        <v>162</v>
      </c>
      <c r="D102" s="27" t="s">
        <v>161</v>
      </c>
      <c r="E102" s="27">
        <v>1</v>
      </c>
      <c r="F102" s="29"/>
      <c r="G102" s="3"/>
      <c r="H102" s="3"/>
      <c r="I102" s="28"/>
    </row>
    <row r="103" ht="35" customHeight="1" spans="1:9">
      <c r="A103" s="3">
        <v>99</v>
      </c>
      <c r="B103" s="27" t="s">
        <v>163</v>
      </c>
      <c r="C103" s="27" t="s">
        <v>164</v>
      </c>
      <c r="D103" s="27" t="s">
        <v>33</v>
      </c>
      <c r="E103" s="27">
        <v>10</v>
      </c>
      <c r="F103" s="29"/>
      <c r="G103" s="3"/>
      <c r="H103" s="3"/>
      <c r="I103" s="28"/>
    </row>
    <row r="104" ht="35" customHeight="1" spans="1:9">
      <c r="A104" s="3">
        <v>100</v>
      </c>
      <c r="B104" s="27" t="s">
        <v>165</v>
      </c>
      <c r="C104" s="27" t="s">
        <v>166</v>
      </c>
      <c r="D104" s="27" t="s">
        <v>36</v>
      </c>
      <c r="E104" s="27">
        <v>10</v>
      </c>
      <c r="F104" s="29"/>
      <c r="G104" s="3"/>
      <c r="H104" s="3"/>
      <c r="I104" s="28"/>
    </row>
    <row r="105" ht="70" customHeight="1" spans="1:9">
      <c r="A105" s="3">
        <v>101</v>
      </c>
      <c r="B105" s="27" t="s">
        <v>167</v>
      </c>
      <c r="C105" s="27" t="s">
        <v>168</v>
      </c>
      <c r="D105" s="27" t="s">
        <v>169</v>
      </c>
      <c r="E105" s="27">
        <v>5</v>
      </c>
      <c r="F105" s="29"/>
      <c r="G105" s="3"/>
      <c r="H105" s="3"/>
      <c r="I105" s="28"/>
    </row>
    <row r="106" s="20" customFormat="1" ht="35" customHeight="1" spans="1:9">
      <c r="A106" s="32" t="s">
        <v>170</v>
      </c>
      <c r="B106" s="33"/>
      <c r="C106" s="29"/>
      <c r="D106" s="33"/>
      <c r="E106" s="33"/>
      <c r="F106" s="33"/>
      <c r="G106" s="3"/>
      <c r="H106" s="34"/>
    </row>
    <row r="107" s="20" customFormat="1" ht="35" customHeight="1" spans="1:9">
      <c r="A107" s="35" t="s">
        <v>171</v>
      </c>
      <c r="B107" s="35"/>
      <c r="C107" s="35"/>
      <c r="D107" s="35"/>
      <c r="E107" s="35"/>
      <c r="F107" s="35"/>
      <c r="G107" s="35"/>
      <c r="H107" s="36"/>
    </row>
    <row r="108" s="21" customFormat="1" ht="51" customHeight="1" spans="1:9">
      <c r="A108" s="21" t="s">
        <v>172</v>
      </c>
      <c r="C108" s="20"/>
    </row>
  </sheetData>
  <mergeCells count="7">
    <mergeCell ref="A3:D3"/>
    <mergeCell ref="E3:H3"/>
    <mergeCell ref="A106:F106"/>
    <mergeCell ref="G106:H106"/>
    <mergeCell ref="A107:H107"/>
    <mergeCell ref="A108:H108"/>
    <mergeCell ref="A1:H2"/>
  </mergeCells>
  <printOptions horizontalCentered="1"/>
  <pageMargins left="0.432638888888889" right="0.432638888888889" top="0.511805555555556" bottom="0.354166666666667" header="0.511805555555556" footer="0.511805555555556"/>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3"/>
  <sheetViews>
    <sheetView topLeftCell="A100" workbookViewId="0">
      <selection activeCell="E6" sqref="E6"/>
    </sheetView>
  </sheetViews>
  <sheetFormatPr defaultColWidth="8.66666666666667" defaultRowHeight="14.25" outlineLevelCol="4"/>
  <cols>
    <col min="2" max="2" width="16.4166666666667" customWidth="1"/>
    <col min="3" max="3" width="31.5416666666667" customWidth="1"/>
    <col min="4" max="4" width="19.8333333333333" customWidth="1"/>
    <col min="5" max="5" width="12.2583333333333"/>
  </cols>
  <sheetData>
    <row r="1" s="1" customFormat="1" ht="20.25" spans="1:5">
      <c r="A1" s="2" t="s">
        <v>173</v>
      </c>
      <c r="B1" s="2"/>
      <c r="C1" s="2"/>
      <c r="D1" s="2"/>
    </row>
    <row r="2" s="1" customFormat="1" ht="18.75" spans="1:5">
      <c r="A2" s="3" t="s">
        <v>2</v>
      </c>
      <c r="B2" s="4" t="s">
        <v>3</v>
      </c>
      <c r="C2" s="5" t="s">
        <v>174</v>
      </c>
      <c r="D2" s="6" t="s">
        <v>175</v>
      </c>
    </row>
    <row r="3" ht="87" customHeight="1" spans="1:5">
      <c r="A3" s="7">
        <v>1</v>
      </c>
      <c r="B3" s="7" t="s">
        <v>10</v>
      </c>
      <c r="C3" s="7"/>
      <c r="D3" s="7" t="str">
        <f>_xlfn.DISPIMG("ID_FC76451BD3A24B93B707FFD4FA94AD6C",1)</f>
        <v>=DISPIMG("ID_FC76451BD3A24B93B707FFD4FA94AD6C",1)</v>
      </c>
    </row>
    <row r="4" ht="42" spans="1:5">
      <c r="A4" s="7">
        <v>2</v>
      </c>
      <c r="B4" s="7" t="s">
        <v>10</v>
      </c>
      <c r="C4" s="7"/>
      <c r="D4" s="7" t="str">
        <f>_xlfn.DISPIMG("ID_A635A11D5BB546DFB3FA3820769B4F57",1)</f>
        <v>=DISPIMG("ID_A635A11D5BB546DFB3FA3820769B4F57",1)</v>
      </c>
    </row>
    <row r="5" ht="75" spans="1:5">
      <c r="A5" s="7">
        <v>3</v>
      </c>
      <c r="B5" s="7" t="s">
        <v>14</v>
      </c>
      <c r="C5" s="7"/>
      <c r="D5" s="7" t="str">
        <f>_xlfn.DISPIMG("ID_231A010C614B4EEFA10410D6A7720535",1)</f>
        <v>=DISPIMG("ID_231A010C614B4EEFA10410D6A7720535",1)</v>
      </c>
      <c r="E5" t="str">
        <f>_xlfn.DISPIMG("ID_D72EBCD45C6B41179A99D93430C35A5F",1)</f>
        <v>=DISPIMG("ID_D72EBCD45C6B41179A99D93430C35A5F",1)</v>
      </c>
    </row>
    <row r="6" ht="75" spans="1:5">
      <c r="A6" s="7">
        <v>4</v>
      </c>
      <c r="B6" s="7" t="s">
        <v>14</v>
      </c>
      <c r="C6" s="7"/>
      <c r="D6" s="7" t="str">
        <f>_xlfn.DISPIMG("ID_DC06A216FA1A4F08948011AEB4136670",1)</f>
        <v>=DISPIMG("ID_DC06A216FA1A4F08948011AEB4136670",1)</v>
      </c>
      <c r="E6" t="str">
        <f>_xlfn.DISPIMG("ID_AAE1EA84BFAF4BEB84E551F2340E172B",1)</f>
        <v>=DISPIMG("ID_AAE1EA84BFAF4BEB84E551F2340E172B",1)</v>
      </c>
    </row>
    <row r="7" ht="216" spans="1:5">
      <c r="A7" s="7">
        <v>5</v>
      </c>
      <c r="B7" s="7" t="s">
        <v>17</v>
      </c>
      <c r="C7" s="8" t="s">
        <v>176</v>
      </c>
      <c r="D7" s="8" t="str">
        <f>_xlfn.DISPIMG("ID_4B8CD06B226A4A9F84384D09762EC337",1)</f>
        <v>=DISPIMG("ID_4B8CD06B226A4A9F84384D09762EC337",1)</v>
      </c>
    </row>
    <row r="8" ht="202.5" spans="1:5">
      <c r="A8" s="7">
        <v>6</v>
      </c>
      <c r="B8" s="7" t="s">
        <v>19</v>
      </c>
      <c r="C8" s="8" t="s">
        <v>177</v>
      </c>
      <c r="D8" s="8" t="str">
        <f>_xlfn.DISPIMG("ID_CC043669370B40238A508F9DA0DBBF91",1)</f>
        <v>=DISPIMG("ID_CC043669370B40238A508F9DA0DBBF91",1)</v>
      </c>
    </row>
    <row r="9" ht="243" spans="1:5">
      <c r="A9" s="7">
        <v>7</v>
      </c>
      <c r="B9" s="7" t="s">
        <v>22</v>
      </c>
      <c r="C9" s="8" t="s">
        <v>178</v>
      </c>
      <c r="D9" s="8" t="str">
        <f>_xlfn.DISPIMG("ID_E73F112A79BC4132B9CF57A8B328F134",1)</f>
        <v>=DISPIMG("ID_E73F112A79BC4132B9CF57A8B328F134",1)</v>
      </c>
    </row>
    <row r="10" ht="243" spans="1:5">
      <c r="A10" s="7">
        <v>8</v>
      </c>
      <c r="B10" s="7" t="s">
        <v>24</v>
      </c>
      <c r="C10" s="9" t="s">
        <v>179</v>
      </c>
      <c r="D10" s="7" t="str">
        <f>_xlfn.DISPIMG("ID_E9114642DCB94AC5B2882D37B1B2C3E5",1)</f>
        <v>=DISPIMG("ID_E9114642DCB94AC5B2882D37B1B2C3E5",1)</v>
      </c>
    </row>
    <row r="11" ht="256.5" spans="1:5">
      <c r="A11" s="7">
        <v>9</v>
      </c>
      <c r="B11" s="7" t="s">
        <v>26</v>
      </c>
      <c r="C11" s="9" t="s">
        <v>180</v>
      </c>
      <c r="D11" s="7" t="str">
        <f>_xlfn.DISPIMG("ID_494CD3C1B8404DC6A3E799E2C235EF15",1)</f>
        <v>=DISPIMG("ID_494CD3C1B8404DC6A3E799E2C235EF15",1)</v>
      </c>
    </row>
    <row r="12" ht="139" spans="1:5">
      <c r="A12" s="7">
        <v>10</v>
      </c>
      <c r="B12" s="7" t="s">
        <v>29</v>
      </c>
      <c r="C12" s="8" t="s">
        <v>181</v>
      </c>
      <c r="D12" s="7" t="str">
        <f>_xlfn.DISPIMG("ID_06512862E1DD4E89B4DF70864887645C",1)</f>
        <v>=DISPIMG("ID_06512862E1DD4E89B4DF70864887645C",1)</v>
      </c>
    </row>
    <row r="13" ht="270" spans="1:5">
      <c r="A13" s="7">
        <v>11</v>
      </c>
      <c r="B13" s="7" t="s">
        <v>31</v>
      </c>
      <c r="C13" s="9" t="s">
        <v>182</v>
      </c>
      <c r="D13" s="7" t="str">
        <f>_xlfn.DISPIMG("ID_60F80D3AEE8144EE8CD1CB4EFE422D6A",1)</f>
        <v>=DISPIMG("ID_60F80D3AEE8144EE8CD1CB4EFE422D6A",1)</v>
      </c>
    </row>
    <row r="14" ht="224" spans="1:5">
      <c r="A14" s="7">
        <v>12</v>
      </c>
      <c r="B14" s="7" t="s">
        <v>34</v>
      </c>
      <c r="C14" s="8" t="s">
        <v>183</v>
      </c>
      <c r="D14" s="10" t="str">
        <f>_xlfn.DISPIMG("ID_290AC82AF56F43BAB338E275A81B329A",1)</f>
        <v>=DISPIMG("ID_290AC82AF56F43BAB338E275A81B329A",1)</v>
      </c>
    </row>
    <row r="15" ht="224" spans="1:5">
      <c r="A15" s="7">
        <v>13</v>
      </c>
      <c r="B15" s="7" t="s">
        <v>34</v>
      </c>
      <c r="C15" s="8" t="s">
        <v>183</v>
      </c>
      <c r="D15" s="7" t="str">
        <f>_xlfn.DISPIMG("ID_23292C6B75414F268E95BE2A5148CD2B",1)</f>
        <v>=DISPIMG("ID_23292C6B75414F268E95BE2A5148CD2B",1)</v>
      </c>
    </row>
    <row r="16" ht="224" spans="1:5">
      <c r="A16" s="7">
        <v>14</v>
      </c>
      <c r="B16" s="7" t="s">
        <v>34</v>
      </c>
      <c r="C16" s="8" t="s">
        <v>183</v>
      </c>
      <c r="D16" s="7" t="str">
        <f>_xlfn.DISPIMG("ID_1AAA09FAF3A8422189A8B36468B9A36A",1)</f>
        <v>=DISPIMG("ID_1AAA09FAF3A8422189A8B36468B9A36A",1)</v>
      </c>
    </row>
    <row r="17" ht="224" spans="1:4">
      <c r="A17" s="7">
        <v>15</v>
      </c>
      <c r="B17" s="7" t="s">
        <v>34</v>
      </c>
      <c r="C17" s="8" t="s">
        <v>183</v>
      </c>
      <c r="D17" s="7" t="str">
        <f>_xlfn.DISPIMG("ID_59F3DCDDF6F64E3199F2598D1A99B9D8",1)</f>
        <v>=DISPIMG("ID_59F3DCDDF6F64E3199F2598D1A99B9D8",1)</v>
      </c>
    </row>
    <row r="18" ht="229.5" spans="1:4">
      <c r="A18" s="7">
        <v>16</v>
      </c>
      <c r="B18" s="7" t="s">
        <v>40</v>
      </c>
      <c r="C18" s="9" t="s">
        <v>184</v>
      </c>
      <c r="D18" s="7" t="str">
        <f>_xlfn.DISPIMG("ID_9DAD337D31E74A94848FD3D26CDBC4B3",1)</f>
        <v>=DISPIMG("ID_9DAD337D31E74A94848FD3D26CDBC4B3",1)</v>
      </c>
    </row>
    <row r="19" ht="229.5" spans="1:4">
      <c r="A19" s="7">
        <v>17</v>
      </c>
      <c r="B19" s="7" t="s">
        <v>42</v>
      </c>
      <c r="C19" s="9" t="s">
        <v>185</v>
      </c>
      <c r="D19" s="7" t="str">
        <f>_xlfn.DISPIMG("ID_9F82EFE824EC4F23BCDA144684C466E5",1)</f>
        <v>=DISPIMG("ID_9F82EFE824EC4F23BCDA144684C466E5",1)</v>
      </c>
    </row>
    <row r="20" ht="229.5" spans="1:4">
      <c r="A20" s="7">
        <v>18</v>
      </c>
      <c r="B20" s="7" t="s">
        <v>44</v>
      </c>
      <c r="C20" s="9" t="s">
        <v>186</v>
      </c>
      <c r="D20" s="7" t="str">
        <f>_xlfn.DISPIMG("ID_B176B27BA16E4C7D8E1E4A5DED3954DB",1)</f>
        <v>=DISPIMG("ID_B176B27BA16E4C7D8E1E4A5DED3954DB",1)</v>
      </c>
    </row>
    <row r="21" ht="140" spans="1:4">
      <c r="A21" s="7">
        <v>19</v>
      </c>
      <c r="B21" s="7" t="s">
        <v>46</v>
      </c>
      <c r="C21" s="9" t="s">
        <v>187</v>
      </c>
      <c r="D21" s="7" t="str">
        <f>_xlfn.DISPIMG("ID_FBD2B6BF0D5D43CBBEFEC91B8B45A7A2",1)</f>
        <v>=DISPIMG("ID_FBD2B6BF0D5D43CBBEFEC91B8B45A7A2",1)</v>
      </c>
    </row>
    <row r="22" ht="140" spans="1:4">
      <c r="A22" s="7">
        <v>20</v>
      </c>
      <c r="B22" s="7" t="s">
        <v>46</v>
      </c>
      <c r="C22" s="9" t="s">
        <v>188</v>
      </c>
      <c r="D22" s="7" t="str">
        <f>_xlfn.DISPIMG("ID_3AE8AE9547114ACEB717B5BD17433AF4",1)</f>
        <v>=DISPIMG("ID_3AE8AE9547114ACEB717B5BD17433AF4",1)</v>
      </c>
    </row>
    <row r="23" ht="140" spans="1:4">
      <c r="A23" s="7">
        <v>21</v>
      </c>
      <c r="B23" s="7" t="s">
        <v>46</v>
      </c>
      <c r="C23" s="9" t="s">
        <v>189</v>
      </c>
      <c r="D23" s="7" t="str">
        <f>_xlfn.DISPIMG("ID_D10EC0BA8EFA4D23869904E53FC214B7",1)</f>
        <v>=DISPIMG("ID_D10EC0BA8EFA4D23869904E53FC214B7",1)</v>
      </c>
    </row>
    <row r="24" ht="140" spans="1:4">
      <c r="A24" s="7">
        <v>22</v>
      </c>
      <c r="B24" s="7" t="s">
        <v>46</v>
      </c>
      <c r="C24" s="9" t="s">
        <v>190</v>
      </c>
      <c r="D24" s="7" t="str">
        <f>_xlfn.DISPIMG("ID_485B1FDC864345F1AACB0CF63A396936",1)</f>
        <v>=DISPIMG("ID_485B1FDC864345F1AACB0CF63A396936",1)</v>
      </c>
    </row>
    <row r="25" ht="140" spans="1:4">
      <c r="A25" s="7">
        <v>23</v>
      </c>
      <c r="B25" s="7" t="s">
        <v>46</v>
      </c>
      <c r="C25" s="9" t="s">
        <v>191</v>
      </c>
      <c r="D25" s="7" t="str">
        <f>_xlfn.DISPIMG("ID_BA399D4628524D6495BD429AA5DC5304",1)</f>
        <v>=DISPIMG("ID_BA399D4628524D6495BD429AA5DC5304",1)</v>
      </c>
    </row>
    <row r="26" ht="148.5" spans="1:4">
      <c r="A26" s="7">
        <v>24</v>
      </c>
      <c r="B26" s="7" t="s">
        <v>51</v>
      </c>
      <c r="C26" s="8" t="s">
        <v>192</v>
      </c>
      <c r="D26" s="7" t="str">
        <f>_xlfn.DISPIMG("ID_CABA2829A67F4752AB2D4908201ACE64",1)</f>
        <v>=DISPIMG("ID_CABA2829A67F4752AB2D4908201ACE64",1)</v>
      </c>
    </row>
    <row r="27" ht="148.5" spans="1:4">
      <c r="A27" s="7">
        <v>25</v>
      </c>
      <c r="B27" s="7" t="s">
        <v>51</v>
      </c>
      <c r="C27" s="8" t="s">
        <v>192</v>
      </c>
      <c r="D27" s="7" t="str">
        <f>_xlfn.DISPIMG("ID_A73811FD7E244DC2A5B4932BB9FE68D2",1)</f>
        <v>=DISPIMG("ID_A73811FD7E244DC2A5B4932BB9FE68D2",1)</v>
      </c>
    </row>
    <row r="28" ht="148.5" spans="1:4">
      <c r="A28" s="7">
        <v>26</v>
      </c>
      <c r="B28" s="7" t="s">
        <v>51</v>
      </c>
      <c r="C28" s="9" t="s">
        <v>193</v>
      </c>
      <c r="D28" s="7" t="str">
        <f>_xlfn.DISPIMG("ID_042346ABF45049248DF50E79C7CD5FDC",1)</f>
        <v>=DISPIMG("ID_042346ABF45049248DF50E79C7CD5FDC",1)</v>
      </c>
    </row>
    <row r="29" ht="148.5" spans="1:4">
      <c r="A29" s="7">
        <v>27</v>
      </c>
      <c r="B29" s="7" t="s">
        <v>51</v>
      </c>
      <c r="C29" s="8" t="s">
        <v>194</v>
      </c>
      <c r="D29" s="7" t="str">
        <f>_xlfn.DISPIMG("ID_6F5BA12B97AB4B6D88395EC47FA5C039",1)</f>
        <v>=DISPIMG("ID_6F5BA12B97AB4B6D88395EC47FA5C039",1)</v>
      </c>
    </row>
    <row r="30" ht="148.5" spans="1:4">
      <c r="A30" s="7">
        <v>28</v>
      </c>
      <c r="B30" s="7" t="s">
        <v>52</v>
      </c>
      <c r="C30" s="8" t="s">
        <v>194</v>
      </c>
      <c r="D30" s="7" t="str">
        <f>_xlfn.DISPIMG("ID_C7AED0FC72824A1F84CFBFC3775D04E6",1)</f>
        <v>=DISPIMG("ID_C7AED0FC72824A1F84CFBFC3775D04E6",1)</v>
      </c>
    </row>
    <row r="31" ht="148.5" spans="1:4">
      <c r="A31" s="7">
        <v>29</v>
      </c>
      <c r="B31" s="7" t="s">
        <v>52</v>
      </c>
      <c r="C31" s="8" t="s">
        <v>194</v>
      </c>
      <c r="D31" s="7" t="str">
        <f>_xlfn.DISPIMG("ID_087E55015AE0471AA4ECDD7F29C74BCC",1)</f>
        <v>=DISPIMG("ID_087E55015AE0471AA4ECDD7F29C74BCC",1)</v>
      </c>
    </row>
    <row r="32" ht="148.5" spans="1:4">
      <c r="A32" s="7">
        <v>30</v>
      </c>
      <c r="B32" s="7" t="s">
        <v>52</v>
      </c>
      <c r="C32" s="8" t="s">
        <v>194</v>
      </c>
      <c r="D32" s="7" t="str">
        <f>_xlfn.DISPIMG("ID_00B3039499E2412A9B952307C8529E13",1)</f>
        <v>=DISPIMG("ID_00B3039499E2412A9B952307C8529E13",1)</v>
      </c>
    </row>
    <row r="33" ht="148.5" spans="1:4">
      <c r="A33" s="7">
        <v>31</v>
      </c>
      <c r="B33" s="7" t="s">
        <v>52</v>
      </c>
      <c r="C33" s="9" t="s">
        <v>195</v>
      </c>
      <c r="D33" s="7" t="str">
        <f>_xlfn.DISPIMG("ID_252B4E02ED8C4319A96DB4117346AF19",1)</f>
        <v>=DISPIMG("ID_252B4E02ED8C4319A96DB4117346AF19",1)</v>
      </c>
    </row>
    <row r="34" ht="229.5" spans="1:4">
      <c r="A34" s="7">
        <v>32</v>
      </c>
      <c r="B34" s="7" t="s">
        <v>196</v>
      </c>
      <c r="C34" s="11" t="s">
        <v>197</v>
      </c>
      <c r="D34" s="12" t="str">
        <f>_xlfn.DISPIMG("ID_5727F562B8A54BBD9DC526BAEC85BEE5",1)</f>
        <v>=DISPIMG("ID_5727F562B8A54BBD9DC526BAEC85BEE5",1)</v>
      </c>
    </row>
    <row r="35" ht="229.5" spans="1:4">
      <c r="A35" s="7">
        <v>33</v>
      </c>
      <c r="B35" s="7" t="s">
        <v>57</v>
      </c>
      <c r="C35" s="8" t="s">
        <v>198</v>
      </c>
      <c r="D35" s="13" t="str">
        <f>_xlfn.DISPIMG("ID_B8997B06D0C040868B61CB3074647B96",1)</f>
        <v>=DISPIMG("ID_B8997B06D0C040868B61CB3074647B96",1)</v>
      </c>
    </row>
    <row r="36" ht="229.5" spans="1:4">
      <c r="A36" s="7">
        <v>34</v>
      </c>
      <c r="B36" s="7" t="s">
        <v>57</v>
      </c>
      <c r="C36" s="8" t="s">
        <v>198</v>
      </c>
      <c r="D36" s="7" t="str">
        <f>_xlfn.DISPIMG("ID_E385022879D54E10BE51E31CD3DBE863",1)</f>
        <v>=DISPIMG("ID_E385022879D54E10BE51E31CD3DBE863",1)</v>
      </c>
    </row>
    <row r="37" ht="229.5" spans="1:4">
      <c r="A37" s="7">
        <v>35</v>
      </c>
      <c r="B37" s="7" t="s">
        <v>57</v>
      </c>
      <c r="C37" s="8" t="s">
        <v>198</v>
      </c>
      <c r="D37" s="7" t="str">
        <f>_xlfn.DISPIMG("ID_9B842E8BAA3548979499B04EF588AC74",1)</f>
        <v>=DISPIMG("ID_9B842E8BAA3548979499B04EF588AC74",1)</v>
      </c>
    </row>
    <row r="38" ht="229.5" spans="1:4">
      <c r="A38" s="7">
        <v>36</v>
      </c>
      <c r="B38" s="7" t="s">
        <v>57</v>
      </c>
      <c r="C38" s="8" t="s">
        <v>198</v>
      </c>
      <c r="D38" s="7" t="str">
        <f>_xlfn.DISPIMG("ID_2EFAE9AA52EF49E79C9A0EAA09AE44B5",1)</f>
        <v>=DISPIMG("ID_2EFAE9AA52EF49E79C9A0EAA09AE44B5",1)</v>
      </c>
    </row>
    <row r="39" ht="229.5" spans="1:4">
      <c r="A39" s="7">
        <v>37</v>
      </c>
      <c r="B39" s="7" t="s">
        <v>57</v>
      </c>
      <c r="C39" s="8" t="s">
        <v>198</v>
      </c>
      <c r="D39" s="7" t="str">
        <f>_xlfn.DISPIMG("ID_17B8C1222804439B9ACC1D6BFA982FEA",1)</f>
        <v>=DISPIMG("ID_17B8C1222804439B9ACC1D6BFA982FEA",1)</v>
      </c>
    </row>
    <row r="40" ht="175.5" spans="1:4">
      <c r="A40" s="7">
        <v>38</v>
      </c>
      <c r="B40" s="7" t="s">
        <v>63</v>
      </c>
      <c r="C40" s="8" t="s">
        <v>199</v>
      </c>
      <c r="D40" s="13" t="str">
        <f>_xlfn.DISPIMG("ID_936F3D40C4F8434ABE590F55DF440E97",1)</f>
        <v>=DISPIMG("ID_936F3D40C4F8434ABE590F55DF440E97",1)</v>
      </c>
    </row>
    <row r="41" ht="175.5" spans="1:4">
      <c r="A41" s="7">
        <v>39</v>
      </c>
      <c r="B41" s="7" t="s">
        <v>63</v>
      </c>
      <c r="C41" s="8" t="s">
        <v>199</v>
      </c>
      <c r="D41" s="7" t="str">
        <f>_xlfn.DISPIMG("ID_673B1B45A146423BBAA544F19A373F5E",1)</f>
        <v>=DISPIMG("ID_673B1B45A146423BBAA544F19A373F5E",1)</v>
      </c>
    </row>
    <row r="42" ht="175.5" spans="1:4">
      <c r="A42" s="7">
        <v>40</v>
      </c>
      <c r="B42" s="7" t="s">
        <v>63</v>
      </c>
      <c r="C42" s="8" t="s">
        <v>199</v>
      </c>
      <c r="D42" s="7" t="str">
        <f>_xlfn.DISPIMG("ID_3FEC62D297214869AEC05BFA8F9948CE",1)</f>
        <v>=DISPIMG("ID_3FEC62D297214869AEC05BFA8F9948CE",1)</v>
      </c>
    </row>
    <row r="43" ht="175.5" spans="1:4">
      <c r="A43" s="7">
        <v>41</v>
      </c>
      <c r="B43" s="7" t="s">
        <v>63</v>
      </c>
      <c r="C43" s="8" t="s">
        <v>199</v>
      </c>
      <c r="D43" s="7" t="str">
        <f>_xlfn.DISPIMG("ID_FF0CC45C6CAD4CC59B8D04FFB465BBD1",1)</f>
        <v>=DISPIMG("ID_FF0CC45C6CAD4CC59B8D04FFB465BBD1",1)</v>
      </c>
    </row>
    <row r="44" ht="175.5" spans="1:4">
      <c r="A44" s="7">
        <v>42</v>
      </c>
      <c r="B44" s="7" t="s">
        <v>63</v>
      </c>
      <c r="C44" s="8" t="s">
        <v>199</v>
      </c>
      <c r="D44" s="7" t="str">
        <f>_xlfn.DISPIMG("ID_1670BC79521044369207067A0AA6D054",1)</f>
        <v>=DISPIMG("ID_1670BC79521044369207067A0AA6D054",1)</v>
      </c>
    </row>
    <row r="45" ht="140" spans="1:4">
      <c r="A45" s="7">
        <v>43</v>
      </c>
      <c r="B45" s="7" t="s">
        <v>64</v>
      </c>
      <c r="C45" s="9" t="s">
        <v>200</v>
      </c>
      <c r="D45" s="7" t="str">
        <f>_xlfn.DISPIMG("ID_DCB3FF9B2AA74F2D82F95B80BE4E991E",1)</f>
        <v>=DISPIMG("ID_DCB3FF9B2AA74F2D82F95B80BE4E991E",1)</v>
      </c>
    </row>
    <row r="46" ht="148.5" spans="1:4">
      <c r="A46" s="7">
        <v>44</v>
      </c>
      <c r="B46" s="7" t="s">
        <v>66</v>
      </c>
      <c r="C46" s="9" t="s">
        <v>201</v>
      </c>
      <c r="D46" s="7" t="str">
        <f>_xlfn.DISPIMG("ID_1738AF575F2A499594268EECB79F6D5C",1)</f>
        <v>=DISPIMG("ID_1738AF575F2A499594268EECB79F6D5C",1)</v>
      </c>
    </row>
    <row r="47" ht="135" spans="1:4">
      <c r="A47" s="7">
        <v>45</v>
      </c>
      <c r="B47" s="7" t="s">
        <v>29</v>
      </c>
      <c r="C47" s="9" t="s">
        <v>202</v>
      </c>
      <c r="D47" s="7" t="str">
        <f>_xlfn.DISPIMG("ID_403F797E8E654E149947FB1AC2608B1A",1)</f>
        <v>=DISPIMG("ID_403F797E8E654E149947FB1AC2608B1A",1)</v>
      </c>
    </row>
    <row r="48" ht="121.5" spans="1:4">
      <c r="A48" s="7">
        <v>46</v>
      </c>
      <c r="B48" s="7" t="s">
        <v>70</v>
      </c>
      <c r="C48" s="9" t="s">
        <v>203</v>
      </c>
      <c r="D48" s="7" t="str">
        <f>_xlfn.DISPIMG("ID_D6B7CEAD27BC4514A76539AD84C9EA6A",1)</f>
        <v>=DISPIMG("ID_D6B7CEAD27BC4514A76539AD84C9EA6A",1)</v>
      </c>
    </row>
    <row r="49" ht="135" spans="1:4">
      <c r="A49" s="7">
        <v>47</v>
      </c>
      <c r="B49" s="7" t="s">
        <v>72</v>
      </c>
      <c r="C49" s="9" t="s">
        <v>204</v>
      </c>
      <c r="D49" s="7" t="str">
        <f>_xlfn.DISPIMG("ID_59A025C393AB4584B6ABBE1D2C588A67",1)</f>
        <v>=DISPIMG("ID_59A025C393AB4584B6ABBE1D2C588A67",1)</v>
      </c>
    </row>
    <row r="50" ht="135" spans="1:4">
      <c r="A50" s="7">
        <v>48</v>
      </c>
      <c r="B50" s="7" t="s">
        <v>74</v>
      </c>
      <c r="C50" s="9" t="s">
        <v>205</v>
      </c>
      <c r="D50" s="7" t="str">
        <f>_xlfn.DISPIMG("ID_8AB223246FC24F098A58B3934DDC5064",1)</f>
        <v>=DISPIMG("ID_8AB223246FC24F098A58B3934DDC5064",1)</v>
      </c>
    </row>
    <row r="51" ht="135" spans="1:4">
      <c r="A51" s="7">
        <v>49</v>
      </c>
      <c r="B51" s="7" t="s">
        <v>74</v>
      </c>
      <c r="C51" s="9" t="s">
        <v>206</v>
      </c>
      <c r="D51" s="7" t="str">
        <f>_xlfn.DISPIMG("ID_30F9CE4C307E4500A78ECA1F57FDA85E",1)</f>
        <v>=DISPIMG("ID_30F9CE4C307E4500A78ECA1F57FDA85E",1)</v>
      </c>
    </row>
    <row r="52" ht="135" spans="1:4">
      <c r="A52" s="7">
        <v>50</v>
      </c>
      <c r="B52" s="7" t="s">
        <v>74</v>
      </c>
      <c r="C52" s="9" t="s">
        <v>207</v>
      </c>
      <c r="D52" s="7" t="str">
        <f>_xlfn.DISPIMG("ID_EE95F7ED2B7A4A4B85DC192FE9707842",1)</f>
        <v>=DISPIMG("ID_EE95F7ED2B7A4A4B85DC192FE9707842",1)</v>
      </c>
    </row>
    <row r="53" ht="135" spans="1:4">
      <c r="A53" s="7">
        <v>51</v>
      </c>
      <c r="B53" s="7" t="s">
        <v>208</v>
      </c>
      <c r="C53" s="8" t="s">
        <v>209</v>
      </c>
      <c r="D53" s="7" t="str">
        <f>_xlfn.DISPIMG("ID_04F7E4F814A74CE79D3114E9254BDA91",1)</f>
        <v>=DISPIMG("ID_04F7E4F814A74CE79D3114E9254BDA91",1)</v>
      </c>
    </row>
    <row r="54" ht="229.5" spans="1:4">
      <c r="A54" s="7">
        <v>52</v>
      </c>
      <c r="B54" s="7" t="s">
        <v>79</v>
      </c>
      <c r="C54" s="9" t="s">
        <v>210</v>
      </c>
      <c r="D54" s="7" t="str">
        <f>_xlfn.DISPIMG("ID_C94A59195D514FC8A0BDBDA7246E6970",1)</f>
        <v>=DISPIMG("ID_C94A59195D514FC8A0BDBDA7246E6970",1)</v>
      </c>
    </row>
    <row r="55" ht="163.55" spans="1:4">
      <c r="A55" s="7">
        <v>53</v>
      </c>
      <c r="B55" s="7" t="s">
        <v>81</v>
      </c>
      <c r="C55" s="9" t="s">
        <v>211</v>
      </c>
      <c r="D55" s="7" t="str">
        <f>_xlfn.DISPIMG("ID_840850CD9EC54C148F8211EA021BCC04",1)</f>
        <v>=DISPIMG("ID_840850CD9EC54C148F8211EA021BCC04",1)</v>
      </c>
    </row>
    <row r="56" ht="171.55" spans="1:4">
      <c r="A56" s="7">
        <v>54</v>
      </c>
      <c r="B56" s="7" t="s">
        <v>81</v>
      </c>
      <c r="C56" s="9" t="s">
        <v>212</v>
      </c>
      <c r="D56" s="7" t="str">
        <f>_xlfn.DISPIMG("ID_9CB3B7A6F66A47A18031B63512857A86",1)</f>
        <v>=DISPIMG("ID_9CB3B7A6F66A47A18031B63512857A86",1)</v>
      </c>
    </row>
    <row r="57" ht="174.25" spans="1:4">
      <c r="A57" s="7">
        <v>55</v>
      </c>
      <c r="B57" s="7" t="s">
        <v>81</v>
      </c>
      <c r="C57" s="9" t="s">
        <v>213</v>
      </c>
      <c r="D57" s="7" t="str">
        <f>_xlfn.DISPIMG("ID_9BB4C71160D040F991B17BB7A3D2D292",1)</f>
        <v>=DISPIMG("ID_9BB4C71160D040F991B17BB7A3D2D292",1)</v>
      </c>
    </row>
    <row r="58" ht="174.55" spans="1:4">
      <c r="A58" s="7">
        <v>56</v>
      </c>
      <c r="B58" s="7" t="s">
        <v>85</v>
      </c>
      <c r="C58" s="9" t="s">
        <v>214</v>
      </c>
      <c r="D58" s="7" t="str">
        <f>_xlfn.DISPIMG("ID_02B32C7D4B9A486F9F1B54337EEB57A0",1)</f>
        <v>=DISPIMG("ID_02B32C7D4B9A486F9F1B54337EEB57A0",1)</v>
      </c>
    </row>
    <row r="59" ht="174.25" spans="1:4">
      <c r="A59" s="7">
        <v>57</v>
      </c>
      <c r="B59" s="7" t="s">
        <v>85</v>
      </c>
      <c r="C59" s="9" t="s">
        <v>215</v>
      </c>
      <c r="D59" s="7" t="str">
        <f>_xlfn.DISPIMG("ID_A43F99A2F96348029C7AEECD39A3F19A",1)</f>
        <v>=DISPIMG("ID_A43F99A2F96348029C7AEECD39A3F19A",1)</v>
      </c>
    </row>
    <row r="60" ht="166.2" spans="1:4">
      <c r="A60" s="7">
        <v>58</v>
      </c>
      <c r="B60" s="7" t="s">
        <v>85</v>
      </c>
      <c r="C60" s="8" t="s">
        <v>216</v>
      </c>
      <c r="D60" s="7" t="str">
        <f>_xlfn.DISPIMG("ID_95A9CBE8E8F547B38A9188B33225D705",1)</f>
        <v>=DISPIMG("ID_95A9CBE8E8F547B38A9188B33225D705",1)</v>
      </c>
    </row>
    <row r="61" ht="135" spans="1:4">
      <c r="A61" s="7">
        <v>59</v>
      </c>
      <c r="B61" s="7" t="s">
        <v>86</v>
      </c>
      <c r="C61" s="9" t="s">
        <v>217</v>
      </c>
      <c r="D61" s="7" t="str">
        <f>_xlfn.DISPIMG("ID_3D2673F624E94332880F9EC0D1019DCC",1)</f>
        <v>=DISPIMG("ID_3D2673F624E94332880F9EC0D1019DCC",1)</v>
      </c>
    </row>
    <row r="62" ht="148.5" spans="1:4">
      <c r="A62" s="7">
        <v>60</v>
      </c>
      <c r="B62" s="7" t="s">
        <v>88</v>
      </c>
      <c r="C62" s="9" t="s">
        <v>218</v>
      </c>
      <c r="D62" s="7" t="str">
        <f>_xlfn.DISPIMG("ID_0EDC308FF66E492C8A1FDD18A55589CF",1)</f>
        <v>=DISPIMG("ID_0EDC308FF66E492C8A1FDD18A55589CF",1)</v>
      </c>
    </row>
    <row r="63" ht="216" spans="1:4">
      <c r="A63" s="7">
        <v>61</v>
      </c>
      <c r="B63" s="7" t="s">
        <v>90</v>
      </c>
      <c r="C63" s="8" t="s">
        <v>219</v>
      </c>
      <c r="D63" s="12" t="str">
        <f>_xlfn.DISPIMG("ID_443D7076AACE46F88965B117159BBEAE",1)</f>
        <v>=DISPIMG("ID_443D7076AACE46F88965B117159BBEAE",1)</v>
      </c>
    </row>
    <row r="64" ht="84" spans="1:4">
      <c r="A64" s="7">
        <v>62</v>
      </c>
      <c r="B64" s="14" t="s">
        <v>92</v>
      </c>
      <c r="C64" s="15" t="s">
        <v>220</v>
      </c>
      <c r="D64" s="16" t="str">
        <f>_xlfn.DISPIMG("ID_2E162B15FA7B4CDABC2A17121D2146B9",1)</f>
        <v>=DISPIMG("ID_2E162B15FA7B4CDABC2A17121D2146B9",1)</v>
      </c>
    </row>
    <row r="65" ht="84" spans="1:4">
      <c r="A65" s="7">
        <v>63</v>
      </c>
      <c r="B65" s="14" t="s">
        <v>94</v>
      </c>
      <c r="C65" s="17" t="s">
        <v>221</v>
      </c>
      <c r="D65" s="12" t="str">
        <f>_xlfn.DISPIMG("ID_F42C4444F10F49B7B11345BDA990EB93",1)</f>
        <v>=DISPIMG("ID_F42C4444F10F49B7B11345BDA990EB93",1)</v>
      </c>
    </row>
    <row r="66" ht="182" spans="1:4">
      <c r="A66" s="7">
        <v>64</v>
      </c>
      <c r="B66" s="14" t="s">
        <v>96</v>
      </c>
      <c r="C66" s="15" t="s">
        <v>222</v>
      </c>
      <c r="D66" s="12" t="str">
        <f>_xlfn.DISPIMG("ID_1253322738F242FF9EBAC91639B9459E",1)</f>
        <v>=DISPIMG("ID_1253322738F242FF9EBAC91639B9459E",1)</v>
      </c>
    </row>
    <row r="67" ht="117" spans="1:4">
      <c r="A67" s="7">
        <v>65</v>
      </c>
      <c r="B67" s="14" t="s">
        <v>98</v>
      </c>
      <c r="C67" s="15" t="s">
        <v>223</v>
      </c>
      <c r="D67" s="12" t="str">
        <f>_xlfn.DISPIMG("ID_9FC27496426842AEB63D4608F8A882CC",1)</f>
        <v>=DISPIMG("ID_9FC27496426842AEB63D4608F8A882CC",1)</v>
      </c>
    </row>
    <row r="68" ht="182" spans="1:4">
      <c r="A68" s="7">
        <v>66</v>
      </c>
      <c r="B68" s="14" t="s">
        <v>100</v>
      </c>
      <c r="C68" s="15" t="s">
        <v>224</v>
      </c>
      <c r="D68" s="12" t="str">
        <f>_xlfn.DISPIMG("ID_B9290D19FABC491BA607555AB00063DF",1)</f>
        <v>=DISPIMG("ID_B9290D19FABC491BA607555AB00063DF",1)</v>
      </c>
    </row>
    <row r="69" ht="117" spans="1:4">
      <c r="A69" s="7">
        <v>67</v>
      </c>
      <c r="B69" s="14" t="s">
        <v>102</v>
      </c>
      <c r="C69" s="15" t="s">
        <v>225</v>
      </c>
      <c r="D69" s="12" t="str">
        <f>_xlfn.DISPIMG("ID_333F9C5A52174BCB828AF9CEA327CC9B",1)</f>
        <v>=DISPIMG("ID_333F9C5A52174BCB828AF9CEA327CC9B",1)</v>
      </c>
    </row>
    <row r="70" ht="148.5" spans="1:4">
      <c r="A70" s="7">
        <v>68</v>
      </c>
      <c r="B70" s="14" t="s">
        <v>105</v>
      </c>
      <c r="C70" s="18" t="s">
        <v>226</v>
      </c>
      <c r="D70" s="12" t="str">
        <f>_xlfn.DISPIMG("ID_2C1CE9F0C2194E32BF4690CB80379C1F",1)</f>
        <v>=DISPIMG("ID_2C1CE9F0C2194E32BF4690CB80379C1F",1)</v>
      </c>
    </row>
    <row r="71" ht="84" spans="1:4">
      <c r="A71" s="7">
        <v>69</v>
      </c>
      <c r="B71" s="14" t="s">
        <v>107</v>
      </c>
      <c r="C71" s="18" t="s">
        <v>227</v>
      </c>
      <c r="D71" s="14" t="str">
        <f>_xlfn.DISPIMG("ID_15F4CDDC63E64E57A958DFE53DB3DB26",1)</f>
        <v>=DISPIMG("ID_15F4CDDC63E64E57A958DFE53DB3DB26",1)</v>
      </c>
    </row>
    <row r="72" ht="84" spans="1:4">
      <c r="A72" s="7">
        <v>70</v>
      </c>
      <c r="B72" s="14" t="s">
        <v>109</v>
      </c>
      <c r="C72" s="19" t="s">
        <v>228</v>
      </c>
      <c r="D72" s="14" t="str">
        <f>_xlfn.DISPIMG("ID_6C1D710E81AF4A5B825100D386FDFE19",1)</f>
        <v>=DISPIMG("ID_6C1D710E81AF4A5B825100D386FDFE19",1)</v>
      </c>
    </row>
    <row r="73" ht="84" spans="1:4">
      <c r="A73" s="7">
        <v>71</v>
      </c>
      <c r="B73" s="14" t="s">
        <v>111</v>
      </c>
      <c r="C73" s="19" t="s">
        <v>229</v>
      </c>
      <c r="D73" s="14" t="str">
        <f>_xlfn.DISPIMG("ID_5ACFA263B7BD406D975E2A5BFB21673C",1)</f>
        <v>=DISPIMG("ID_5ACFA263B7BD406D975E2A5BFB21673C",1)</v>
      </c>
    </row>
    <row r="74" ht="148.5" spans="1:4">
      <c r="A74" s="7">
        <v>72</v>
      </c>
      <c r="B74" s="14" t="s">
        <v>113</v>
      </c>
      <c r="C74" s="19" t="s">
        <v>230</v>
      </c>
      <c r="D74" s="14" t="str">
        <f>_xlfn.DISPIMG("ID_F65C064A3E9042A79EBC1442809FED12",1)</f>
        <v>=DISPIMG("ID_F65C064A3E9042A79EBC1442809FED12",1)</v>
      </c>
    </row>
    <row r="75" ht="98" spans="1:4">
      <c r="A75" s="7">
        <v>73</v>
      </c>
      <c r="B75" s="14" t="s">
        <v>115</v>
      </c>
      <c r="C75" s="19" t="s">
        <v>231</v>
      </c>
      <c r="D75" s="16" t="str">
        <f>_xlfn.DISPIMG("ID_35BB0F7166D149809A1EBCD4429FD5E8",1)</f>
        <v>=DISPIMG("ID_35BB0F7166D149809A1EBCD4429FD5E8",1)</v>
      </c>
    </row>
    <row r="76" ht="82.1" spans="1:4">
      <c r="A76" s="7">
        <v>74</v>
      </c>
      <c r="B76" s="14" t="s">
        <v>115</v>
      </c>
      <c r="C76" s="7"/>
      <c r="D76" s="16" t="str">
        <f>_xlfn.DISPIMG("ID_BA544EF902C848F3A63F527524BF58B8",1)</f>
        <v>=DISPIMG("ID_BA544EF902C848F3A63F527524BF58B8",1)</v>
      </c>
    </row>
    <row r="77" ht="72.85" spans="1:4">
      <c r="A77" s="7">
        <v>75</v>
      </c>
      <c r="B77" s="14" t="s">
        <v>118</v>
      </c>
      <c r="C77" s="7"/>
      <c r="D77" s="14" t="str">
        <f>_xlfn.DISPIMG("ID_B979235B7E62439DBDDAF9B5ADBFD9C7",1)</f>
        <v>=DISPIMG("ID_B979235B7E62439DBDDAF9B5ADBFD9C7",1)</v>
      </c>
    </row>
    <row r="78" ht="229.5" spans="1:4">
      <c r="A78" s="7">
        <v>76</v>
      </c>
      <c r="B78" s="14" t="s">
        <v>120</v>
      </c>
      <c r="C78" s="19" t="s">
        <v>232</v>
      </c>
      <c r="D78" s="14" t="str">
        <f>_xlfn.DISPIMG("ID_84B87685604F47A4A4FB4F7687AFFF7B",1)</f>
        <v>=DISPIMG("ID_84B87685604F47A4A4FB4F7687AFFF7B",1)</v>
      </c>
    </row>
    <row r="79" ht="87.45" spans="1:4">
      <c r="A79" s="7">
        <v>77</v>
      </c>
      <c r="B79" s="14" t="s">
        <v>122</v>
      </c>
      <c r="C79" s="18" t="s">
        <v>233</v>
      </c>
      <c r="D79" s="14" t="str">
        <f>_xlfn.DISPIMG("ID_E39979472B994447A49B8D79AF5EC91E",1)</f>
        <v>=DISPIMG("ID_E39979472B994447A49B8D79AF5EC91E",1)</v>
      </c>
    </row>
    <row r="80" ht="182" spans="1:4">
      <c r="A80" s="7">
        <v>78</v>
      </c>
      <c r="B80" s="14" t="s">
        <v>124</v>
      </c>
      <c r="C80" s="15" t="s">
        <v>234</v>
      </c>
      <c r="D80" s="16" t="str">
        <f>_xlfn.DISPIMG("ID_C0F6F01B1B384DE3BB3428E2AE10764E",1)</f>
        <v>=DISPIMG("ID_C0F6F01B1B384DE3BB3428E2AE10764E",1)</v>
      </c>
    </row>
    <row r="81" ht="224" spans="1:4">
      <c r="A81" s="7">
        <v>79</v>
      </c>
      <c r="B81" s="14" t="s">
        <v>126</v>
      </c>
      <c r="C81" s="19" t="s">
        <v>235</v>
      </c>
      <c r="D81" s="14" t="str">
        <f>_xlfn.DISPIMG("ID_CED8870441B142E9B02C428F20C62365",1)</f>
        <v>=DISPIMG("ID_CED8870441B142E9B02C428F20C62365",1)</v>
      </c>
    </row>
    <row r="82" ht="88.8" spans="1:4">
      <c r="A82" s="7">
        <v>80</v>
      </c>
      <c r="B82" s="14" t="s">
        <v>128</v>
      </c>
      <c r="C82" s="18" t="s">
        <v>236</v>
      </c>
      <c r="D82" s="14" t="str">
        <f>_xlfn.DISPIMG("ID_A733007A459E49249A585D60EFD8AE33",1)</f>
        <v>=DISPIMG("ID_A733007A459E49249A585D60EFD8AE33",1)</v>
      </c>
    </row>
    <row r="83" ht="87" spans="1:4">
      <c r="A83" s="7">
        <v>81</v>
      </c>
      <c r="B83" s="14" t="s">
        <v>130</v>
      </c>
      <c r="C83" s="18" t="s">
        <v>237</v>
      </c>
      <c r="D83" s="14" t="str">
        <f>_xlfn.DISPIMG("ID_B5120EAEB7724A10901DDC3FC985E185",1)</f>
        <v>=DISPIMG("ID_B5120EAEB7724A10901DDC3FC985E185",1)</v>
      </c>
    </row>
    <row r="84" ht="216" spans="1:4">
      <c r="A84" s="7">
        <v>82</v>
      </c>
      <c r="B84" s="14" t="s">
        <v>132</v>
      </c>
      <c r="C84" s="19" t="s">
        <v>238</v>
      </c>
      <c r="D84" s="14" t="str">
        <f>_xlfn.DISPIMG("ID_1000C9B115724BB59BB433B91254FF26",1)</f>
        <v>=DISPIMG("ID_1000C9B115724BB59BB433B91254FF26",1)</v>
      </c>
    </row>
    <row r="85" ht="182" spans="1:4">
      <c r="A85" s="7">
        <v>83</v>
      </c>
      <c r="B85" s="14" t="s">
        <v>134</v>
      </c>
      <c r="C85" s="15" t="s">
        <v>239</v>
      </c>
      <c r="D85" s="14" t="str">
        <f>_xlfn.DISPIMG("ID_AE0163ED1EE243C79B808DFC2101E75F",1)</f>
        <v>=DISPIMG("ID_AE0163ED1EE243C79B808DFC2101E75F",1)</v>
      </c>
    </row>
    <row r="86" ht="216" spans="1:4">
      <c r="A86" s="7">
        <v>84</v>
      </c>
      <c r="B86" s="14" t="s">
        <v>136</v>
      </c>
      <c r="C86" s="19" t="s">
        <v>240</v>
      </c>
      <c r="D86" s="14" t="str">
        <f>_xlfn.DISPIMG("ID_42D7D286DE804FDC87BC45E879DCF387",1)</f>
        <v>=DISPIMG("ID_42D7D286DE804FDC87BC45E879DCF387",1)</v>
      </c>
    </row>
    <row r="87" ht="229.5" spans="1:4">
      <c r="A87" s="7">
        <v>85</v>
      </c>
      <c r="B87" s="14" t="s">
        <v>138</v>
      </c>
      <c r="C87" s="19" t="s">
        <v>241</v>
      </c>
      <c r="D87" s="14" t="str">
        <f>_xlfn.DISPIMG("ID_75D56D3BD4DA492699681D3F0B46E2D6",1)</f>
        <v>=DISPIMG("ID_75D56D3BD4DA492699681D3F0B46E2D6",1)</v>
      </c>
    </row>
    <row r="88" ht="179.7" spans="1:4">
      <c r="A88" s="7">
        <v>86</v>
      </c>
      <c r="B88" s="14" t="s">
        <v>140</v>
      </c>
      <c r="C88" s="19" t="s">
        <v>242</v>
      </c>
      <c r="D88" s="14" t="str">
        <f>_xlfn.DISPIMG("ID_32D9B36F2C8244638B50FBF487A76F40",1)</f>
        <v>=DISPIMG("ID_32D9B36F2C8244638B50FBF487A76F40",1)</v>
      </c>
    </row>
    <row r="89" ht="148.5" spans="1:4">
      <c r="A89" s="7">
        <v>87</v>
      </c>
      <c r="B89" s="14" t="s">
        <v>140</v>
      </c>
      <c r="C89" s="19" t="s">
        <v>243</v>
      </c>
      <c r="D89" s="14" t="str">
        <f>_xlfn.DISPIMG("ID_99ABA9A1C9E14938AFBBE65429503288",1)</f>
        <v>=DISPIMG("ID_99ABA9A1C9E14938AFBBE65429503288",1)</v>
      </c>
    </row>
    <row r="90" ht="229.5" spans="1:4">
      <c r="A90" s="7">
        <v>88</v>
      </c>
      <c r="B90" s="14" t="s">
        <v>143</v>
      </c>
      <c r="C90" s="19" t="s">
        <v>244</v>
      </c>
      <c r="D90" s="14" t="str">
        <f>_xlfn.DISPIMG("ID_0F16AE82D1214CD2B3B1D1F9DDCC2764",1)</f>
        <v>=DISPIMG("ID_0F16AE82D1214CD2B3B1D1F9DDCC2764",1)</v>
      </c>
    </row>
    <row r="91" ht="136" spans="1:4">
      <c r="A91" s="7">
        <v>89</v>
      </c>
      <c r="B91" s="14" t="s">
        <v>143</v>
      </c>
      <c r="C91" s="19" t="s">
        <v>245</v>
      </c>
      <c r="D91" s="14" t="str">
        <f>_xlfn.DISPIMG("ID_E9CFFCD73ABD4C6C827819E8F4A3F6D7",1)</f>
        <v>=DISPIMG("ID_E9CFFCD73ABD4C6C827819E8F4A3F6D7",1)</v>
      </c>
    </row>
    <row r="92" ht="182" spans="1:4">
      <c r="A92" s="7">
        <v>90</v>
      </c>
      <c r="B92" s="14" t="s">
        <v>146</v>
      </c>
      <c r="C92" s="15" t="s">
        <v>246</v>
      </c>
      <c r="D92" s="14" t="str">
        <f>_xlfn.DISPIMG("ID_21F2C71380C0484A833B033FABD9A097",1)</f>
        <v>=DISPIMG("ID_21F2C71380C0484A833B033FABD9A097",1)</v>
      </c>
    </row>
    <row r="93" ht="182" spans="1:4">
      <c r="A93" s="7">
        <v>91</v>
      </c>
      <c r="B93" s="14" t="s">
        <v>146</v>
      </c>
      <c r="C93" s="15" t="s">
        <v>247</v>
      </c>
      <c r="D93" s="14" t="str">
        <f>_xlfn.DISPIMG("ID_A8ABA64C6C2A4F48A7DB6FDC0888E6D3",1)</f>
        <v>=DISPIMG("ID_A8ABA64C6C2A4F48A7DB6FDC0888E6D3",1)</v>
      </c>
    </row>
    <row r="94" ht="229.5" spans="1:4">
      <c r="A94" s="7">
        <v>92</v>
      </c>
      <c r="B94" s="14" t="s">
        <v>146</v>
      </c>
      <c r="C94" s="18" t="s">
        <v>248</v>
      </c>
      <c r="D94" s="14" t="str">
        <f>_xlfn.DISPIMG("ID_E24E276E4199454595A38843186A73A4",1)</f>
        <v>=DISPIMG("ID_E24E276E4199454595A38843186A73A4",1)</v>
      </c>
    </row>
    <row r="95" ht="216" spans="1:4">
      <c r="A95" s="7">
        <v>93</v>
      </c>
      <c r="B95" s="14" t="s">
        <v>150</v>
      </c>
      <c r="C95" s="18" t="s">
        <v>249</v>
      </c>
      <c r="D95" s="14" t="str">
        <f>_xlfn.DISPIMG("ID_4C8BD38D77F148E29E7A2266EC06EAEB",1)</f>
        <v>=DISPIMG("ID_4C8BD38D77F148E29E7A2266EC06EAEB",1)</v>
      </c>
    </row>
    <row r="96" ht="216" spans="1:4">
      <c r="A96" s="7">
        <v>94</v>
      </c>
      <c r="B96" s="14" t="s">
        <v>153</v>
      </c>
      <c r="C96" s="18" t="s">
        <v>250</v>
      </c>
      <c r="D96" s="14" t="str">
        <f>_xlfn.DISPIMG("ID_87555E42482D40B59DF21C090D0EFBE0",1)</f>
        <v>=DISPIMG("ID_87555E42482D40B59DF21C090D0EFBE0",1)</v>
      </c>
    </row>
    <row r="97" ht="169" spans="1:4">
      <c r="A97" s="7">
        <v>95</v>
      </c>
      <c r="B97" s="14" t="s">
        <v>155</v>
      </c>
      <c r="C97" s="15" t="s">
        <v>251</v>
      </c>
      <c r="D97" s="14" t="str">
        <f>_xlfn.DISPIMG("ID_8F7C95D1459B4A9E986FB74E14D4A331",1)</f>
        <v>=DISPIMG("ID_8F7C95D1459B4A9E986FB74E14D4A331",1)</v>
      </c>
    </row>
    <row r="98" ht="229.5" spans="1:4">
      <c r="A98" s="7">
        <v>96</v>
      </c>
      <c r="B98" s="14" t="s">
        <v>157</v>
      </c>
      <c r="C98" s="18" t="s">
        <v>252</v>
      </c>
      <c r="D98" s="14" t="str">
        <f>_xlfn.DISPIMG("ID_B3E4EB9FB2A04CF994F2100D2974636C",1)</f>
        <v>=DISPIMG("ID_B3E4EB9FB2A04CF994F2100D2974636C",1)</v>
      </c>
    </row>
    <row r="99" ht="216" spans="1:4">
      <c r="A99" s="7">
        <v>97</v>
      </c>
      <c r="B99" s="14" t="s">
        <v>159</v>
      </c>
      <c r="C99" s="19" t="s">
        <v>253</v>
      </c>
      <c r="D99" s="14" t="str">
        <f>_xlfn.DISPIMG("ID_82E7CBEC8C3B486396367C797F817BD0",1)</f>
        <v>=DISPIMG("ID_82E7CBEC8C3B486396367C797F817BD0",1)</v>
      </c>
    </row>
    <row r="100" ht="216" spans="1:4">
      <c r="A100" s="7">
        <v>98</v>
      </c>
      <c r="B100" s="14" t="s">
        <v>159</v>
      </c>
      <c r="C100" s="18" t="s">
        <v>254</v>
      </c>
      <c r="D100" s="14" t="str">
        <f>_xlfn.DISPIMG("ID_BF9F1BBE12EF4149AC93DAECCBDEC291",1)</f>
        <v>=DISPIMG("ID_BF9F1BBE12EF4149AC93DAECCBDEC291",1)</v>
      </c>
    </row>
    <row r="101" ht="119" spans="1:4">
      <c r="A101" s="7">
        <v>99</v>
      </c>
      <c r="B101" s="14" t="s">
        <v>163</v>
      </c>
      <c r="C101" s="19" t="s">
        <v>255</v>
      </c>
      <c r="D101" s="14" t="str">
        <f>_xlfn.DISPIMG("ID_EF72F6AD89064C52AB0A041F5E931CF9",1)</f>
        <v>=DISPIMG("ID_EF72F6AD89064C52AB0A041F5E931CF9",1)</v>
      </c>
    </row>
    <row r="102" ht="216" spans="1:4">
      <c r="A102" s="7">
        <v>100</v>
      </c>
      <c r="B102" s="14" t="s">
        <v>165</v>
      </c>
      <c r="C102" s="19" t="s">
        <v>256</v>
      </c>
      <c r="D102" s="14" t="str">
        <f>_xlfn.DISPIMG("ID_C5547D9929284518A12766A3D917E32B",1)</f>
        <v>=DISPIMG("ID_C5547D9929284518A12766A3D917E32B",1)</v>
      </c>
    </row>
    <row r="103" ht="110.6" spans="1:4">
      <c r="A103" s="7">
        <v>101</v>
      </c>
      <c r="B103" s="14" t="s">
        <v>167</v>
      </c>
      <c r="C103" s="19" t="s">
        <v>257</v>
      </c>
      <c r="D103" s="14" t="str">
        <f>_xlfn.DISPIMG("ID_95C9234A56F64CB4BDC46B9B3505909A",1)</f>
        <v>=DISPIMG("ID_95C9234A56F64CB4BDC46B9B3505909A",1)</v>
      </c>
    </row>
  </sheetData>
  <mergeCells count="1">
    <mergeCell ref="A1:D1"/>
  </mergeCells>
  <hyperlinks>
    <hyperlink ref="C65" r:id="rId2" display="https://e.tb.cn/h.8MKR7yDKMZg46N0?tk=QIc9TflTpWp"/>
    <hyperlink ref="C73" r:id="rId3" display="https://e.tb.cn/h.8okbxX04qjiwZR3?tk=mB2dTTWjenC CZ193 「飞利浦K1扩音器教师上课专用领夹式小蜜蜂无线麦克风大音量话筒」"/>
    <hyperlink ref="C74" r:id="rId4" display="https://item.taobao.com/item.htm?abbucket=4&amp;id=601929514470&amp;loginBonus=1&amp;mi_id=0000LTODpyMVTnmgDzJ20KKjm3fGawavAAAeHQWUX1pvLLM&amp;ns=1&amp;priceTId=2150441417916230883164235e10ee&amp;skuId=6127687277200&amp;spm=a21n57.sem.item.50.29493903oD65Th&amp;utparam=%7B%22aplus_abtest%22%3A%22e42367452605b7f9e87e0985867ce224%22%7D&amp;xxc=taobaoSearch"/>
    <hyperlink ref="C75" r:id="rId5" display="https://item.taobao.com/item.htm?abbucket=0&amp;id=614101999399&amp;mi_id=0000BoCHReEXnpjP5z9fuZK77791gSxzQd5EOkwsUbFX0Rs&amp;ns=1&amp;skuId=4490024174427&amp;spm=a21xtw.29978518.product_shelf.1.294f47c0eXK3kD&amp;xxc=taobaoSearch"/>
    <hyperlink ref="C79" r:id="rId6" display="https://e.tb.cn/h.j0GTegDlXFQOS57?tk=CaocTJqIRnI MF168 「心肺复苏模拟人半身全身人工呼吸心脏复苏急救训练教学医学用假人」"/>
    <hyperlink ref="C81" r:id="rId7" display="https://item.taobao.com/item.htm?ali_refid=a3_430673_1006%3A2732297478%3AH%3AglNNk6SpvPXES6GQXOh52IQy1kSAheBP%3A67393a20be344d06e44c56e3edf3a999&amp;ali_trackid=282_67393a20be344d06e44c56e3edf3a999&amp;id=1078286617541&amp;loginBonus=1&amp;mi_id=0000vSrlqXg7yRA4czbm7ijFugbjB41dPKs_L-aFv88IDpc&amp;mm_sceneid=1_0_10031973020_0_0&amp;priceTId=2147879c17916230529126410e1259&amp;skuId=6294168218176&amp;spm=a21n57.sem.item.2&amp;utparam=%7B%22aplus_abtest%22%3A%22a7b78838fbe079b68d403dd75f80b129%22%7D&amp;xxc=ad_ztc"/>
    <hyperlink ref="C82" r:id="rId8" display="https://e.tb.cn/h.jZfQTdQ0T8JpA00?tk=OLj7TJJTAAB HU071 「1平方线 4.8 6.3MM接线端子线 定时器开关继电器 冷压端子带皮套」"/>
    <hyperlink ref="C83" r:id="rId9" display="https://e.tb.cn/h.j0uEB3FbHqINIz8?tk=BkR0TJrTV5l MF287 「德力西电气高精度703A绝缘接地电阻测试仪自动测量免手摇数字仪表」"/>
    <hyperlink ref="C84" r:id="rId10" display="https://detail.tmall.com/item.htm?ali_refid=a3_430673_1006%3A1197940026%3AH%3AJP7Z64222iCHKGt2skNK8w%3D%3D%3A04bffa0609f4515b9104b3fb8647c52d&amp;ali_trackid=282_04bffa0609f4515b9104b3fb8647c52d&amp;id=873767547861&amp;loginBonus=1&amp;mi_id=0000il31X7QaOtkAF0FmOab_1VnhvymGCfTVKxrHfdWTBaw&amp;mm_sceneid=1_0_325080030_0_0&amp;priceTId=215047cd17916250863012538e1024&amp;skuId=6128015047839&amp;spm=a21n57.sem.item.318&amp;utparam=%7B%22aplus_abtest%22%3A%22a494295f66db6eae38d61a70cf962ba1%22%7D&amp;xxc=ad_ztc"/>
    <hyperlink ref="C86" r:id="rId11" display="https://detail.tmall.com/item.htm?ali_refid=a3_430673_1006%3A1683421224%3AH%3Ae3Z3R%2BjEXti50pnI13lJQw%3D%3D%3Afa5109a245e6f7b2439429a1c75cb2c7&amp;ali_trackid=318_fa5109a245e6f7b2439429a1c75cb2c7&amp;id=774117891755&amp;loginBonus=1&amp;mi_id=0000zfmYkfKo8DzTDHdu5XpOO0AnntvAPtKbBo29XgLRahg&amp;mm_sceneid=0_0_5182853083_0_0&amp;priceTId=2150485117916233364887490e11e0&amp;skuId=5298579165146&amp;spm=a21n57.sem.item.106&amp;utparam=%7B%22aplus_abtest%22%3A%22cbc45d519e59531345b83b4f4cc0fe5c%22%7D&amp;xxc=ad_ztc"/>
    <hyperlink ref="C87" r:id="rId12" display="https://detail.tmall.com/item.htm?ali_refid=a3_430673_1006%3A1102486793%3AH%3A3RXTkFjiR3mFzJATXMSNwQ%3D%3D%3Aa21d51e3a0c1901d32971ba9eac431aa&amp;ali_trackid=282_a21d51e3a0c1901d32971ba9eac431aa&amp;id=644454393871&amp;loginBonus=1&amp;mi_id=0000gogicQOD1qxgmFPG5O0rYoW5xa-nbEUgF6tTmZ3x3BU&amp;mm_sceneid=1_0_14414497_0_0&amp;priceTId=215047cd17916235465628542e1024&amp;skuId=5982976588864&amp;spm=a21n57.sem.item.151&amp;utparam=%7B%22aplus_abtest%22%3A%224f4a8b9d472b38e3d43fb7d54092e3b3%22%7D&amp;xxc=ad_ztc" tooltip="https://detail.tmall.com/item.htm?ali_refid=a3_430673_1006%3A1102486793%3AH%3A3RXTkFjiR3mFzJATXMSNwQ%3D%3D%3Aa21d51e3a0c1901d32971ba9eac431aa&amp;ali_trackid=282_a21d51e3a0c1901d32971ba9eac431aa&amp;id=644454393871&amp;loginBonus=1&amp;mi_id=0000gogicQOD1qxgmFPG5O0rYoW5x"/>
    <hyperlink ref="C88" r:id="rId13" display="https://item.taobao.com/item.htm?abbucket=14&amp;id=625144304574&amp;loginBonus=1&amp;mi_id=0000uyYFmLmtaL2HbpYgVNUP3ZAmfTXixHwNEqaCiyXcKlM&amp;ns=1&amp;priceTId=215047cd17916237337192092e1024&amp;skuId=4606253851130&amp;spm=a21n57.sem.item.6.e6253903mfzJJV&amp;utparam=%7B%22aplus_abtest%22%3A%222580e700ce911047b3d8d2d4d01db4d3%22%7D&amp;xxc=taobaoSearch"/>
    <hyperlink ref="C89" r:id="rId14" display="https://item.taobao.com/item.htm?abbucket=14&amp;id=625144304574&amp;loginBonus=1&amp;mi_id=0000uyYFmLmtaL2HbpYgVNUP3ZAmfTXixHwNEqaCiyXcKlM&amp;ns=1&amp;priceTId=215047cd17916237337192092e1024&amp;skuId=4606253851131&amp;spm=a21n57.sem.item.6.e6253903mfzJJV&amp;utparam=%7B%22aplus_abtest%22%3A%222580e700ce911047b3d8d2d4d01db4d3%22%7D&amp;xxc=taobaoSearch"/>
    <hyperlink ref="C90" r:id="rId15" display="https://item.taobao.com/item.htm?ali_refid=a3_430673_1006%3A1152473637%3AN%3A4esHWIxQPtwyC6Z7uvVuP32trDRs9%2Fqc%3A8fd772e454763acca3164b69d35083f6&amp;ali_trackid=1_8fd772e454763acca3164b69d35083f6&amp;id=568262210006&amp;loginBonus=1&amp;mi_id=0000AFQ9zIuaq-b3wuOI6ujEJxw4ZDJzXz21qbFgOHKJ1uY&amp;mm_sceneid=1_0_43618761_0_0&amp;priceTId=215047cd17916239178534750e1024&amp;skuId=3629110696944&amp;spm=a21n57.sem.item.2&amp;utparam=%7B%22aplus_abtest%22%3A%22613027bb503c24187cebf0b6e0c2b34b%22%7D&amp;xxc=ad_ztc"/>
    <hyperlink ref="C91" r:id="rId16" display="https://item.taobao.com/item.htm?abbucket=0&amp;id=806408745005&amp;mi_id=000070xBXln0cpmxCLlpEs4rKarcPBrkcGZKKVEaWE-z1bc&amp;ns=1&amp;skuId=5653264263448&amp;spm=a21xtw.29978516.product_shelf.1.7ab762acnMVlJi&amp;xxc=taobaoSearch"/>
    <hyperlink ref="C101" r:id="rId17" display="https://e.tb.cn/h.jZN8hJAKdTgBBPx?tk=5d6GTr0bMiV CZ028 「新款 DC-DC可调稳压电源模块 LM2596降压模块 带电压表显示 蓝板」"/>
    <hyperlink ref="C102" r:id="rId18" display="https://detail.tmall.com/item.htm?ali_refid=a3_430673_1006%3A1283280095%3AH%3AtDO1M7frzNMUdgTN5Ipm2PahxXcs4o5p%3A3b9c7cf95d3b88272d6f92155628fc79&amp;ali_trackid=318_3b9c7cf95d3b88272d6f92155628fc79&amp;id=624423858074&amp;loginBonus=1&amp;mi_id=0000sw_YJNmbIWUaIRNtorNuGTnbHZEtoyjXxx6zj4Hgzuk&amp;mm_sceneid=0_0_1052640058_0_0&amp;priceTId=215047cd17916255537136678e1024&amp;skuId=4801370231997&amp;spm=a21n57.sem.item.48&amp;utparam=%7B%22aplus_abtest%22%3A%22996f0aacee3744c304008815bed77b92%22%7D&amp;xxc=ad_ztc"/>
    <hyperlink ref="C103" r:id="rId19" display="https://e.tb.cn/h.jZocQtsAJ3q4WoY?tk=NGWZTI9dSeb HU293 「车内除霉剂汽车内饰专用皮革座椅顶棚发霉斑霉菌去异味防霉清洁剂」&#10;"/>
    <hyperlink ref="C72" r:id="rId20" display="https://e.tb.cn/h.8oPUm0DaTrffPJ7?tk=tsi7TUiRS2k CZ009"/>
    <hyperlink ref="C71" r:id="rId21" display="https://e.tb.cn/h.8nBJtnUc4ZC9aXr?tk=ZlkxTUThyGL CZ007"/>
    <hyperlink ref="C70" r:id="rId22" display="https://item.taobao.com/item.htm?abbucket=6&amp;id=950814272958&amp;loginBonus=1&amp;mi_id=00005bTDq2vOnuwnQH6fAEN85XmWgUqWGcd6GHSHajY8Za4&amp;ns=1&amp;priceTId=213e022017882311558736751e1243&amp;skuId=6168742726685&amp;spm=a21n57.sem.item.231.76663903yemgJo&amp;utparam=%7B%22aplus_abtest%22%3A%227a035fa1bcfa286e4187acdcda6a5502%22%7D&amp;xxc=taobaoSearch"/>
    <hyperlink ref="C95" r:id="rId23" display="https://detail.tmall.com/item.htm?ali_refid=a3_430673_1006%3A1681510282%3AH%3AiyApu13sdQ4%2F0NSHF5FOOw%3D%3D%3A900c14e166950c903d21118a25dc53cc&amp;ali_trackid=318_900c14e166950c903d21118a25dc53cc&amp;id=1075601547408&amp;loginBonus=1&amp;mi_id=0000k745FzqLTHNaCeVreWEQoZ5C5PePF_dip6dbx0PZqHU&amp;mm_sceneid=0_0_4540756582_0_0&amp;priceTId=215047cd17916244255036274e1024&amp;skuId=6145242485033&amp;spm=a21n57.sem.item.92&amp;utparam=%7B%22aplus_abtest%22%3A%22213dd3a78247bc31531e9e421d52de09%22%7D&amp;xxc=ad_ztc"/>
    <hyperlink ref="C94" r:id="rId24" display="https://item.taobao.com/item.htm?ali_refid=a3_430673_1006%3A2701276144%3AH%3Avxz%2BUc5CTV8N3Y3%2FlO88ZA%3D%3D%3Ac8207aa4bb35c2c3586a9e7b2c037b86&amp;ali_trackid=282_c8207aa4bb35c2c3586a9e7b2c037b86&amp;id=1006032146253&amp;loginBonus=1&amp;mi_id=0000Pk536A4sY-5ozYMBcHfVLVFHbptWYYmS0aHNh0rEBGY&amp;mm_sceneid=1_0_9825765032_0_0&amp;priceTId=215047cd17916242264421496e1024&amp;skuId=6024515501519&amp;spm=a21n57.sem.item.78&amp;utparam=%7B%22aplus_abtest%22%3A%2273d37176f5d3c5b73ff3d394f727e68c%22%7D&amp;xxc=ad_ztc"/>
    <hyperlink ref="C96" r:id="rId25" display="https://detail.tmall.com/item.htm?ali_refid=a3_430673_1006%3A1683690158%3AH%3AEk6m293Ly2wyk%2FwsVKHxTA%3D%3D%3A14f87f3503f1b37f0b0a2eed6bd7e87c&amp;ali_trackid=318_14f87f3503f1b37f0b0a2eed6bd7e87c&amp;id=750570376980&amp;loginBonus=1&amp;mi_id=0000DI1I3Ens7KRNyZSkfAW7JW9vx4g8bW10zbNMXseqBoE&amp;mm_sceneid=0_0_4550324869_0_0&amp;priceTId=215047cd17916245433216036e1024&amp;skuId=5178666565349&amp;spm=a21n57.sem.item.141&amp;utparam=%7B%22aplus_abtest%22%3A%22ebf823273d1deb4bd1b338a40b29ff3a%22%7D&amp;xxc=ad_ztc"/>
    <hyperlink ref="C99" r:id="rId26" display="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74&amp;spm=a21n57.sem.item.366&amp;utparam=%7B%22aplus_abtest%22%3A%22a852ef639f48ddf5dbdd3d7f3d4d0de8%22%7D&amp;xxc=ad_ztc"/>
    <hyperlink ref="C98" r:id="rId27" display="https://item.taobao.com/item.htm?ali_refid=a3_430673_1006%3A1110596540%3AH%3A2D5Lm21awYTGaC8VQ0YoyxqQ82wPEQkb%3Aa54209dc2b5befad8e87d5efd792d222&amp;ali_trackid=282_a54209dc2b5befad8e87d5efd792d222&amp;id=679053469267&amp;loginBonus=1&amp;mi_id=0000VYIIl45QwFZnhUn6igeKCMOwpf-1JoU3I4Jfhwt-euY&amp;mm_sceneid=1_0_54591785_0_0&amp;priceTId=215047cd17916248332391128e1024&amp;skuId=6134056612929&amp;spm=a21n57.sem.item.237&amp;utparam=%7B%22aplus_abtest%22%3A%226e6c5fba139f0d54f277fec168a36b84%22%7D&amp;xxc=ad_ztc"/>
    <hyperlink ref="C100" r:id="rId28" display="https://item.taobao.com/item.htm?ali_refid=a3_430673_1006%3A1151577339%3AH%3AvC0pAMrFZ8x69CC%2BDXWrfAcvRGZtH6FV%3Aaf886314625f5bc8f30c177d0fe8b05d&amp;ali_trackid=318_af886314625f5bc8f30c177d0fe8b05d&amp;id=683378869067&amp;loginBonus=1&amp;mi_id=0000xL_OzQKlvNMOiplbnXVz1AHkF_gmCJZmgrM8wSEDG0U&amp;mm_sceneid=0_0_128767851_0_0&amp;priceTId=215047cd17916251693158112e1024&amp;skuId=5058088426384&amp;spm=a21n57.sem.item.366&amp;utparam=%7B%22aplus_abtest%22%3A%22a852ef639f48ddf5dbdd3d7f3d4d0de8%22%7D&amp;xxc=ad_ztc"/>
    <hyperlink ref="C34" r:id="rId29" display="https://detail.tmall.com/item.htm?ali_refid=a3_430673_1006%3A2128210807%3AH%3A8DWyYqCNR74NQVwwC%2Bs5roH2e1j8%2BPSM%3A760649f73614bf6549ff96657a00ab29&amp;ali_trackid=282_760649f73614bf6549ff96657a00ab29&amp;id=972366651824&amp;loginBonus=1&amp;mi_id=0000AcJSyehOknhh9eGqAhbney7Phh3yugf57iszZo-mIhc&amp;mm_sceneid=1_0_7133546980_0_0&amp;priceTId=214781c317920307708208903e128c&amp;skuId=6091341383057&amp;spm=a21n57.sem.item.5&amp;utparam=%7B%22aplus_abtest%22%3A%223b3fad9a5eea66d6910eeca23cb73483%22%7D&amp;xxc=ad_ztc"/>
    <hyperlink ref="C7" r:id="rId30" display="https://item.taobao.com/item.htm?ali_refid=a3_430582_1006%3A1102824816%3AH%3AVL1TU0o6b5m%2FCfZAPMNUvg%3D%3D%3Aa29c180e3c37810b98af29826901d0b9&amp;ali_trackid=282_a29c180e3c37810b98af29826901d0b9&amp;id=860836548561&amp;mi_id=0000jpOeNOLy7nwdK9Oz5hiUwA-16Sq65fJzXLzB1bu9czM&amp;mm_sceneid=1_0_12631271_0_0&amp;priceTId=214783ee17919845322274281e111d&amp;spm=a21n57.1.item.1&amp;utparam=%7B%22aplus_abtest%22%3A%22016cdcb4b9cb342f6cb2d011866c84d4%22%7D&amp;xxc=ad_ztc"/>
    <hyperlink ref="C9" r:id="rId31" display="https://detail.tmall.com/item.htm?ali_refid=a3_mm_12852562_1778064_116286300242%3A1125291526%3AH%3A%E7%A7%BB%E5%8A%A8%E5%B7%A5%E5%85%B7%E8%BD%A6%3Ad7f22ec4ee0bcec392ebf1bc020f2b5b&amp;ali_trackid=282_d7f22ec4ee0bcec392ebf1bc020f2b5b&amp;id=544729310938&amp;mi_id=0000gmELwYJminG48i9JuX7AIupcbuGhxySliJ-ux5Mjla0&amp;mm_sceneid=1_0_121741910_0_0&amp;priceTId=2147842f17920734828701205e121a&amp;skuId=5143239680029&amp;spm=a21n57.1.hoverItem.4&amp;utparam=%7B%22aplus_abtest%22%3A%228414fbde321d723706dd7de86aaf8966%22%7D&amp;xxc=taobaoSearch"/>
    <hyperlink ref="C10" r:id="rId32" display="https://item.taobao.com/item.htm?ali_refid=a3_mm_12852562_1778064_116286300242%3A1971089774%3AH%3A%E9%95%BF200*%E5%AE%BD60*%E9%AB%98200%E5%8D%95%E5%B1%82%E8%B4%A7%E6%9E%B6%3Ab3756faa15377c7c7cde1da9ce0a9e01&amp;ali_trackid=318_b3756faa15377c7c7cde1da9ce0a9e01&amp;id=1062711747414&amp;mi_id=0000YVBjABFAQNnhWp5evSvXFIce7FpxNrSHVbRhyNI8HxU&amp;mm_sceneid=0_0_6795809644_0_0&amp;priceTId=2147842f17920735953208221e121a&amp;spm=a21n57.1.hoverItem.3&amp;utparam=%7B%22aplus_abtest%22%3A%22bddd8d79bd51157522e93175dd300164%22%7D&amp;xxc=taobaoSearch&amp;skuId=6146246953249"/>
    <hyperlink ref="C11" r:id="rId33" display="https://item.taobao.com/item.htm?ali_refid=a3_mm_12852562_1778064_116286300242%3A1106327026%3AH%3A%E4%B8%8D%E9%94%88%E9%92%A2%E6%A1%8C%E5%AD%90%E5%B7%A5%E4%BD%9C%E5%8F%B0%E5%8A%A0%E5%8E%9A90*40*80%3A3bfd897ee2a3b4629d879645aaf43ef5&amp;ali_trackid=318_3bfd897ee2a3b4629d879645aaf43ef5&amp;id=1078086146081&amp;mi_id=00003INXpboCSHrPQo69lI6TTgNyWFpudAFmMUgKIbjVjV4&amp;mm_sceneid=0_0_45396824_0_0&amp;priceTId=2147842f17920738658862067e121a&amp;skuId=6131247109160&amp;spm=a21n57.1.hoverItem.13&amp;utparam=%7B%22aplus_abtest%22%3A%22c4f37a824a6ad032fbee3a4938974606%22%7D&amp;xxc=taobaoSearch"/>
    <hyperlink ref="C12" r:id="rId34" display="https://item.taobao.com/item.htm?abbucket=14&amp;id=856236018840&amp;mi_id=0000H28SuwxnrrueeC66SIkP0P4O_TjgmfJlVAqEYiy_4d0&amp;ns=1&amp;priceTId=2147842f17920737161427802e121a&amp;skuId=5831254627797&amp;spm=a21n57.1.hoverItem.4&amp;utparam=%7B%22aplus_abtest%22%3A%220e2bbcbe6a1e85b9f4bf28f9545655d3%22%7D&amp;xxc=taobaoSearch"/>
    <hyperlink ref="C13" r:id="rId35" display="https://detail.tmall.com/item.htm?ali_refid=a3_mm_12852562_1778064_116286300242%3A1151720039%3AH%3A%E6%91%A9%E6%89%98%E8%BD%A6%E5%8F%91%E5%8A%A8%E6%9C%BA%E7%A6%BB%E5%90%88%E5%99%A8%E6%8B%86%E5%8D%B8%E4%B8%93%E7%94%A8%E5%B7%A5%E5%85%B7%3A96aa0a7c580e1c209ce70cf2f82c8334&amp;ali_trackid=318_96aa0a7c580e1c209ce70cf2f82c8334&amp;id=836829393448&amp;mi_id=0000UfqY0saVn9FRhDsCqeCbfzxIArO4B0Z1q5ko1sGdF4A&amp;mm_sceneid=0_0_128856036_0_0&amp;priceTId=2147842f17920742804253399e121a&amp;skuId=5761511298684&amp;spm=a21n57.1.hoverItem.2&amp;utparam=%7B%22aplus_abtest%22%3A%22ceaec311a358ab88fe62d1e68572da3e%22%7D&amp;xxc=taobaoSearch"/>
    <hyperlink ref="C17"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 ref="C18" r:id="rId37" display="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7&amp;spm=a21n57.1.hoverItem.2&amp;utparam=%7B%22aplus_abtest%22%3A%2248e603b13b67b1795d8fd340d3e88c9c%22%7D&amp;xxc=taobaoSearch"/>
    <hyperlink ref="C19" r:id="rId38" display="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3&amp;spm=a21n57.1.hoverItem.2&amp;utparam=%7B%22aplus_abtest%22%3A%2248e603b13b67b1795d8fd340d3e88c9c%22%7D&amp;xxc=taobaoSearch"/>
    <hyperlink ref="C20" r:id="rId39" display="https://detail.tmall.com/item.htm?ali_refid=a3_mm_12852562_1778064_116286300242%3A1110484642%3AN%3A%E6%89%AD%E5%8A%9B%E6%89%B3%E6%89%8B%3A310d89896f2b4cebbe82f6e46779971c&amp;ali_trackid=1_310d89896f2b4cebbe82f6e46779971c&amp;id=574474347396&amp;mi_id=0000F-0Cs8BpnDSDPLlSO-5f9EFRkTC2uY0eN5bADw1GajU&amp;mm_sceneid=1_0_108865879_0_1&amp;priceTId=2150483517920746953062968e10e6&amp;skuId=5189598654140&amp;spm=a21n57.1.hoverItem.2&amp;utparam=%7B%22aplus_abtest%22%3A%2248e603b13b67b1795d8fd340d3e88c9c%22%7D&amp;xxc=taobaoSearch"/>
    <hyperlink ref="C21" r:id="rId40" display="https://item.taobao.com/item.htm?abbucket=14&amp;id=678716708301&amp;mi_id=0000DFav5pBMSglAYr-ExDPe2EaUoa8_g_8_GpswGmoGPyE&amp;ns=1&amp;priceTId=2150441f17920752100118711e11fd&amp;skuId=5929203529353&amp;spm=a21n57.1.hoverItem.9&amp;utparam=%7B%22aplus_abtest%22%3A%22dcec56d83976e5a953e09e26bf013712%22%7D&amp;xxc=taobaoSearch"/>
    <hyperlink ref="C22" r:id="rId41" display="https://item.taobao.com/item.htm?abbucket=14&amp;id=678716708301&amp;mi_id=0000DFav5pBMSglAYr-ExDPe2EaUoa8_g_8_GpswGmoGPyE&amp;ns=1&amp;priceTId=2150441f17920752100118711e11fd&amp;skuId=5929203529357&amp;spm=a21n57.1.hoverItem.9&amp;utparam=%7B%22aplus_abtest%22%3A%22dcec56d83976e5a953e09e26bf013712%22%7D&amp;xxc=taobaoSearch"/>
    <hyperlink ref="C23" r:id="rId42" display="https://item.taobao.com/item.htm?abbucket=14&amp;id=678716708301&amp;mi_id=0000DFav5pBMSglAYr-ExDPe2EaUoa8_g_8_GpswGmoGPyE&amp;ns=1&amp;priceTId=2150441f17920752100118711e11fd&amp;skuId=5929203529356&amp;spm=a21n57.1.hoverItem.9&amp;utparam=%7B%22aplus_abtest%22%3A%22dcec56d83976e5a953e09e26bf013712%22%7D&amp;xxc=taobaoSearch"/>
    <hyperlink ref="C24" r:id="rId43" display="https://item.taobao.com/item.htm?abbucket=14&amp;id=678716708301&amp;mi_id=0000DFav5pBMSglAYr-ExDPe2EaUoa8_g_8_GpswGmoGPyE&amp;ns=1&amp;priceTId=2150441f17920752100118711e11fd&amp;skuId=5929203529354&amp;spm=a21n57.1.hoverItem.9&amp;utparam=%7B%22aplus_abtest%22%3A%22dcec56d83976e5a953e09e26bf013712%22%7D&amp;xxc=taobaoSearch"/>
    <hyperlink ref="C25" r:id="rId44" display="https://item.taobao.com/item.htm?abbucket=14&amp;id=678716708301&amp;mi_id=0000DFav5pBMSglAYr-ExDPe2EaUoa8_g_8_GpswGmoGPyE&amp;ns=1&amp;priceTId=2150441f17920752100118711e11fd&amp;skuId=5929203529355&amp;spm=a21n57.1.hoverItem.9&amp;utparam=%7B%22aplus_abtest%22%3A%22dcec56d83976e5a953e09e26bf013712%22%7D&amp;xxc=taobaoSearch"/>
    <hyperlink ref="C29"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28" r:id="rId46" display="https://detail.tmall.com/item.htm?abbucket=14&amp;id=631320305821&amp;mi_id=0000TSbhFg_NCOj4OPYvbZ-WZlvP7et7rQWMuLxjO_etPfw&amp;ns=1&amp;priceTId=2150441f17920756808011336e11fd&amp;skuId=4497575228183&amp;spm=a21n57.1.hoverItem.2&amp;utparam=%7B%22aplus_abtest%22%3A%2257e001fd63783d799d1471644dc2755d%22%7D&amp;xxc=taobaoSearch"/>
    <hyperlink ref="C27" r:id="rId47" display="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
    <hyperlink ref="C63" r:id="rId48" display="https://detail.tmall.com/item.htm?ali_refid=a3_430582_1006%3A1151144083%3AH%3AL%2FfOnGXYN7CCViZq8C%2B1TQ%3D%3D%3A159b51085795d60c689d937ef118b893&amp;ali_trackid=318_159b51085795d60c689d937ef118b893&amp;id=586070881010&amp;mi_id=0000Pl-AuvZfrD1CWC4Aie94gEKEPsHVyqgAHHgRex8Qfcg&amp;mm_sceneid=0_0_125624474_0_0&amp;priceTId=2147824d17920316144748445e1808&amp;skuId=4147215583463&amp;spm=a21n57.1.hoverItem.1&amp;utparam=%7B%22aplus_abtest%22%3A%227cceaba591b229264770fdf142e1b28e%22%7D&amp;xxc=ad_ztc" tooltip="https://detail.tmall.com/item.htm?ali_refid=a3_430582_1006%3A1151144083%3AH%3AL%2FfOnGXYN7CCViZq8C%2B1TQ%3D%3D%3A159b51085795d60c689d937ef118b893&amp;ali_trackid=318_159b51085795d60c689d937ef118b893&amp;id=586070881010&amp;mi_id=0000Pl-AuvZfrD1CWC4Aie94gEKEPsHVyqgAHH"/>
    <hyperlink ref="C33" r:id="rId49" display="https://detail.tmall.com/item.htm?abbucket=14&amp;id=1000732972698&amp;mi_id=0000sNuiMEkVPnM-qu0NdJHQkUxXZvKG_fQXJmrYXYrICFc&amp;ns=1&amp;priceTId=2150441f17920759437415081e11fd&amp;skuId=5985574029315&amp;spm=a21n57.1.hoverItem.5&amp;utparam=%7B%22aplus_abtest%22%3A%22dd27f8af8fd686fc2a44ba78a72c039c%22%7D&amp;xxc=taobaoSearch"/>
    <hyperlink ref="C35"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40"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5" r:id="rId52" display="https://detail.tmall.com/item.htm?abbucket=14&amp;id=655191633412&amp;mi_id=0000EBd_-XVaU6P7f2h-n44ZkNvheM9JFZHM23KJyV2oBE8&amp;ns=1&amp;priceTId=2150441f17920764840473410e11fd&amp;skuId=4760856765696&amp;spm=a21n57.1.hoverItem.6&amp;utparam=%7B%22aplus_abtest%22%3A%225bf7353fc54312b9be7bba477cfd34d9%22%7D&amp;xxc=taobaoSearch"/>
    <hyperlink ref="C46" r:id="rId53" display="https://item.taobao.com/item.htm?abbucket=14&amp;id=1054904094529&amp;mi_id=00003tvVgfNwmKm9zodU9F5evPhJPuh4Of-seW6isUC_pa4&amp;ns=1&amp;priceTId=2150441f17920765589411722e11fd&amp;skuId=6095992972597&amp;spm=a21n57.1.hoverItem.8&amp;utparam=%7B%22aplus_abtest%22%3A%221c759be3e898c79308d8bb77cc214e6d%22%7D&amp;xxc=taobaoSearch"/>
    <hyperlink ref="C47" r:id="rId54" display="https://item.taobao.com/item.htm?abbucket=14&amp;id=848974629198&amp;mi_id=0000KZhGiFB1k5Nw3bwsamL1AOg65o3e79OcIy3iNyu9OqI&amp;ns=1&amp;priceTId=2150441f17920766915934485e11fd&amp;skuId=5635954708201&amp;spm=a21n57.1.hoverItem.3&amp;utparam=%7B%22aplus_abtest%22%3A%22bce783aaaa1ac37255389fd9da2b3c0b%22%7D&amp;xxc=taobaoSearch"/>
    <hyperlink ref="C48" r:id="rId55" display="https://item.taobao.com/item.htm?abbucket=14&amp;id=651231841033&amp;mi_id=0000UGS4Q1sAySIj2MdJRHC4BfOc7DyV4Hqg9XQ2PN1_a38&amp;ns=1&amp;skuId=4737709848183&amp;spm=a21n57.1.hoverItem.3&amp;utparam=%7B%22aplus_abtest%22%3A%229047c1fa3fa60d78017eaeb40fae2841%22%7D&amp;xxc=taobaoSearch"/>
    <hyperlink ref="C49" r:id="rId56" display="https://item.taobao.com/item.htm?abbucket=14&amp;id=535603490626&amp;mi_id=0000qzCmC2nCz2mOgWJ6ujdDCyPsvUezUiVrGwS7HqP1HC0&amp;ns=1&amp;priceTId=2150441f17920770812891566e11fd&amp;spm=a21n57.1.hoverItem.2&amp;utparam=%7B%22aplus_abtest%22%3A%2218d892626f3542c2bccbac7adf79a624%22%7D&amp;xxc=taobaoSearch"/>
    <hyperlink ref="C53" r:id="rId57" display="https://detail.tmall.com/item.htm?abbucket=14&amp;id=44781136693&amp;mi_id=0000NS_qEe7usBduKVZJ8NOekeLgT71KBktgVp0rrptSyD0&amp;ns=1&amp;priceTId=2150441f17920773525684813e11fd&amp;skuId=99452976619&amp;spm=a21n57.1.hoverItem.2&amp;utparam=%7B%22aplus_abtest%22%3A%2226fbbc940d79254ee5fcb4a88c22aeb3%22%7D&amp;xxc=taobaoSearch"/>
    <hyperlink ref="C50" r:id="rId58" display="https://detail.tmall.com/item.htm?abbucket=14&amp;id=661237693532&amp;mi_id=0000JRhCYSqJrWtb4_dBdK0TBLzmx8CsTw9k_NGjUYMZWEA&amp;ns=1&amp;priceTId=2150441f17920774821835863e11fd&amp;skuId=6035909354190&amp;spm=a21n57.1.hoverItem.3&amp;utparam=%7B%22aplus_abtest%22%3A%22f95af25970cf15113c4fe7cbe6faf28e%22%7D&amp;xxc=taobaoSearch"/>
    <hyperlink ref="C51" r:id="rId59" display="https://detail.tmall.com/item.htm?abbucket=14&amp;id=661237693532&amp;mi_id=0000JRhCYSqJrWtb4_dBdK0TBLzmx8CsTw9k_NGjUYMZWEA&amp;ns=1&amp;priceTId=2150441f17920774821835863e11fd&amp;skuId=5600309957479&amp;spm=a21n57.1.hoverItem.3&amp;utparam=%7B%22aplus_abtest%22%3A%22f95af25970cf15113c4fe7cbe6faf28e%22%7D&amp;xxc=taobaoSearch"/>
    <hyperlink ref="C52" r:id="rId60" display="https://detail.tmall.com/item.htm?abbucket=14&amp;id=661237693532&amp;mi_id=0000JRhCYSqJrWtb4_dBdK0TBLzmx8CsTw9k_NGjUYMZWEA&amp;ns=1&amp;priceTId=2150441f17920774821835863e11fd&amp;skuId=4771756761110&amp;spm=a21n57.1.hoverItem.3&amp;utparam=%7B%22aplus_abtest%22%3A%22f95af25970cf15113c4fe7cbe6faf28e%22%7D&amp;xxc=taobaoSearch"/>
    <hyperlink ref="C54" r:id="rId61" display="https://detail.tmall.com/item.htm?ali_refid=a3_mm_12852562_1778064_116286300242%3A1150728631%3AH%3A%E7%94%B5%E5%8A%A8%E6%89%B3%E6%89%8B%3A239ecf5943edb3d12e985500ac6ba33a&amp;ali_trackid=282_239ecf5943edb3d12e985500ac6ba33a&amp;id=626109893511&amp;mi_id=0000l23ZX0xZWFY3CmqyhTGQVMDHwYx8hkLPR1dV5rqIQfg&amp;mm_sceneid=1_0_124919176_0_0&amp;priceTId=213e038717920778099273095e10af&amp;skuId=6310807558528&amp;spm=a21n57.1.hoverItem.2&amp;utparam=%7B%22aplus_abtest%22%3A%224dc8e7d903a4ad16574e388deda5c4df%22%7D&amp;xxc=taobaoSearch"/>
    <hyperlink ref="C55" r:id="rId62" display="https://detail.tmall.com/item.htm?abbucket=14&amp;id=716489948046&amp;mi_id=00004plUhbtoUIHzQMBi1629XAxtEdVq0YP040u3-3X7I0U&amp;ns=1&amp;priceTId=213e038717920779879668702e10af&amp;skuId=5007159789477&amp;spm=a21n57.1.hoverItem.8&amp;utparam=%7B%22aplus_abtest%22%3A%22edfbaca9318cb0a0d7ee29c75f19a269%22%7D&amp;xxc=taobaoSearch"/>
    <hyperlink ref="C58" r:id="rId63" display="https://detail.tmall.com/item.htm?abbucket=14&amp;id=716489948046&amp;mi_id=00004plUhbtoUIHzQMBi1629XAxtEdVq0YP040u3-3X7I0U&amp;ns=1&amp;priceTId=213e038717920779879668702e10af&amp;skuId=5007159789478&amp;spm=a21n57.1.hoverItem.8&amp;utparam=%7B%22aplus_abtest%22%3A%22edfbaca9318cb0a0d7ee29c75f19a269%22%7D&amp;xxc=taobaoSearch"/>
    <hyperlink ref="C56" r:id="rId64" display="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5"/>
    <hyperlink ref="C59" r:id="rId65" display="https://detail.tmall.com/item.htm?abbucket=14&amp;id=716489948046&amp;mi_id=00004plUhbtoUIHzQMBi1629XAxtEdVq0YP040u3-3X7I0U&amp;ns=1&amp;priceTId=213e038717920779879668702e10af&amp;spm=a21n57.1.hoverItem.8&amp;utparam=%7B%22aplus_abtest%22%3A%22edfbaca9318cb0a0d7ee29c75f19a269%22%7D&amp;xxc=taobaoSearch&amp;skuId=5007159789486"/>
    <hyperlink ref="C57" r:id="rId66" display="https://detail.tmall.com/item.htm?abbucket=14&amp;id=716489948046&amp;mi_id=00004plUhbtoUIHzQMBi1629XAxtEdVq0YP040u3-3X7I0U&amp;ns=1&amp;priceTId=213e038717920779879668702e10af&amp;skuId=5930177671977&amp;spm=a21n57.1.hoverItem.8&amp;utparam=%7B%22aplus_abtest%22%3A%22edfbaca9318cb0a0d7ee29c75f19a269%22%7D&amp;xxc=taobaoSearch"/>
    <hyperlink ref="C60" r:id="rId67" display="https://detail.tmall.com/item.htm?abbucket=14&amp;id=716489948046&amp;mi_id=00004plUhbtoUIHzQMBi1629XAxtEdVq0YP040u3-3X7I0U&amp;ns=1&amp;priceTId=213e038717920779879668702e10af&amp;skuId=5930177671978&amp;spm=a21n57.1.hoverItem.8&amp;utparam=%7B%22aplus_abtest%22%3A%22edfbaca9318cb0a0d7ee29c75f19a269%22%7D&amp;xxc=taobaoSearch"/>
    <hyperlink ref="C61" r:id="rId68" display="https://detail.tmall.com/item.htm?abbucket=14&amp;id=43669290499&amp;mi_id=0000gN1nQfGQjhFRBzqJGSV9Raee35IOKkmrZnzYokvs7UM&amp;ns=1&amp;priceTId=214786ed17920784900737887e109c&amp;skuId=3406900742799&amp;spm=a21n57.1.hoverItem.3&amp;utparam=%7B%22aplus_abtest%22%3A%2243fd51e5567d10d7d7a09d222e46bdc2%22%7D&amp;xxc=taobaoSearch"/>
    <hyperlink ref="C62" r:id="rId69" display="https://detail.tmall.com/item.htm?abbucket=14&amp;id=647975268419&amp;mi_id=0000_wEyHQ8PSd5VDR85aqLbX-eQBe9ChtmtfxaU7BDr6D8&amp;ns=1&amp;priceTId=214786ed17920785598262998e109c&amp;skuId=4672297536452&amp;spm=a21n57.1.hoverItem.2&amp;utparam=%7B%22aplus_abtest%22%3A%2281738932082c0baaae6c75c716b976d0%22%7D&amp;xxc=taobaoSearch"/>
    <hyperlink ref="C8" r:id="rId70" display="https://item.taobao.com/item.htm?ali_refid=a3_420434_1006%3A1536230158%3AH%3AEA12VlJebatcQppxDtt21mL7fB1x3pfO%3A2b80e4cc9c002a3e7b0d47876f73ef78&amp;ali_trackid=282_2b80e4cc9c002a3e7b0d47876f73ef78&amp;id=717329880822&amp;mi_id=0000hJG4WBDAW184f5GhVwj4SaW3vnkcQy0L5YcUa1bE7ME&amp;mm_sceneid=1_0_2086320131_0_0&amp;skuId=6288896934813&amp;spm=a21n57.1.hoverItem.5&amp;utparam=%7B%22aplus_abtest%22%3A%225f0922b67fec993ebba7acd53cbb497b%22%7D&amp;xxc=ad_ztc"/>
    <hyperlink ref="C41"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2"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3"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44" r:id="rId51" display="https://detail.tmall.com/item.htm?abbucket=14&amp;fpChannel=101&amp;fpChannelSig=0c4b56fafc2579797de6423c3e313f3cd6265eee&amp;id=536072526890&amp;mi_id=00008NFsGjDiXqW9zGZsUj_Cl2uFwmUpjr06bkb3yDhUsb0&amp;ns=1&amp;priceTId=2150441f17920763198567037e11fd&amp;skuId=4609926324720&amp;spm=a21n57.1.hoverItem.3&amp;utparam=%7B%22aplus_abtest%22%3A%22a7a016848085290f2fb71c129c135482%22%7D&amp;xxc=taobaoSearch"/>
    <hyperlink ref="C36"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7"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8"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9" r:id="rId50" display="https://detail.tmall.com/item.htm?ali_refid=a3_mm_12852562_1778064_116286300242%3A1110484642%3AH%3A%E6%A2%85%E8%8A%B1%E6%89%B3%E6%89%8B%3A6203fffa75c8c1c054ea6e85c2b97770&amp;ali_trackid=318_6203fffa75c8c1c054ea6e85c2b97770&amp;id=536754596510&amp;mi_id=0000L0dfoDqbyeVPclzvZkQOGFT4V34heJLyDgB1VSsTRFo&amp;mm_sceneid=0_0_108865879_0_0&amp;priceTId=2150441f17920761728275722e11fd&amp;skuId=3204068689297&amp;spm=a21n57.1.hoverItem.3&amp;utparam=%7B%22aplus_abtest%22%3A%227743370723efb534ec5dd6d5b4afcc8a%22%7D&amp;xxc=taobaoSearch"/>
    <hyperlink ref="C30"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31"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32" r:id="rId45" display="https://detail.tmall.com/item.htm?abbucket=14&amp;id=631320305821&amp;mi_id=0000TSbhFg_NCOj4OPYvbZ-WZlvP7et7rQWMuLxjO_etPfw&amp;ns=1&amp;priceTId=2150441f17920756808011336e11fd&amp;skuId=4497575228185&amp;spm=a21n57.1.hoverItem.2&amp;utparam=%7B%22aplus_abtest%22%3A%2257e001fd63783d799d1471644dc2755d%22%7D&amp;xxc=taobaoSearch"/>
    <hyperlink ref="C26" r:id="rId47" display="https://detail.tmall.com/item.htm?abbucket=14&amp;id=631320305821&amp;mi_id=0000TSbhFg_NCOj4OPYvbZ-WZlvP7et7rQWMuLxjO_etPfw&amp;ns=1&amp;priceTId=2150441f17920756808011336e11fd&amp;skuId=4704801275147&amp;spm=a21n57.1.hoverItem.2&amp;utparam=%7B%22aplus_abtest%22%3A%2257e001fd63783d799d1471644dc2755d%22%7D&amp;xxc=taobaoSearch"/>
    <hyperlink ref="C14"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 ref="C15"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 ref="C16" r:id="rId36" display="https://detail.tmall.com/item.htm?ali_refid=a3_430582_1006%3A2714237816%3AH%3AtBEcqZoLeOjv%2FkbJ8ASHFXzw2ntk5rnT%3Ab5373af3df9a6ebb35f73d40cfbde73a&amp;ali_trackid=282_b5373af3df9a6ebb35f73d40cfbde73a&amp;id=1080821246410&amp;mi_id=0000QP_buS8e-coqa2hE1zjbeTsH0fCkLnUfHMRtGO3Opvg&amp;mm_sceneid=1_0_9853249530_0_0&amp;priceTId=2147842f17920744259064003e121a&amp;skuId=6134736261340&amp;spm=a21n57.1.hoverItem.1&amp;utparam=%7B%22aplus_abtest%22%3A%223a647d87d8b9c755997822d907c85e85%22%7D&amp;xxc=ad_ztc"/>
  </hyperlinks>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项目报价表</vt:lpstr>
      <vt:lpstr>图片+链接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朱</cp:lastModifiedBy>
  <dcterms:created xsi:type="dcterms:W3CDTF">1996-12-17T01:32:00Z</dcterms:created>
  <cp:lastPrinted>2020-03-04T09:06:00Z</cp:lastPrinted>
  <dcterms:modified xsi:type="dcterms:W3CDTF">2026-10-30T08:21:05Z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13E34DD2E6C5403DADFD0207065C58FF_13</vt:lpwstr>
  </property>
  <property fmtid="{D5CDD505-2E9C-101B-9397-08002B2CF9AE}" pid="3" name="KSOProductBuildVer">
    <vt:lpwstr>2052-12.1.0.29161</vt:lpwstr>
  </property>
  <property fmtid="{D5CDD505-2E9C-101B-9397-08002B2CF9AE}" pid="4" name="CalculationRule">
    <vt:i4>0</vt:i4>
  </property>
</Properties>
</file>